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56" documentId="13_ncr:1_{F6CB121F-512D-4AA6-A0C1-0FB36C537598}" xr6:coauthVersionLast="47" xr6:coauthVersionMax="47" xr10:uidLastSave="{E8C7A556-A117-4433-A616-3557EC875A9F}"/>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G23" i="6"/>
  <c r="G24" i="6"/>
  <c r="L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<sst xmlns="http://schemas.openxmlformats.org/spreadsheetml/2006/main" count="178584" uniqueCount="39075">
  <si>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</si>
  <si>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</si>
  <si>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</si>
  <si>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</si>
  <si>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</si>
  <si>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</si>
  <si>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</si>
  <si>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</si>
  <si>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</si>
  <si>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</si>
  <si>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</si>
  <si>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</si>
  <si>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</si>
  <si>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</si>
  <si>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</si>
  <si>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</si>
  <si>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</si>
  <si>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</si>
  <si>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</si>
  <si>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</si>
  <si>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</si>
  <si>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</si>
  <si>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</si>
  <si>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</si>
  <si>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</si>
  <si>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</si>
  <si>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</si>
  <si>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</si>
  <si>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</si>
  <si>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</si>
  <si>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</si>
  <si>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</si>
  <si>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</si>
  <si>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</si>
  <si>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</si>
  <si>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</si>
  <si>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</si>
  <si>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</si>
  <si>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</si>
  <si>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</si>
  <si>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</si>
  <si>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</si>
  <si>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</si>
  <si>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</si>
  <si>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</si>
  <si>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</si>
  <si>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</si>
  <si>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</si>
  <si>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</si>
  <si>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</si>
  <si>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</si>
  <si>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</si>
  <si>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</si>
  <si>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</si>
  <si>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</si>
  <si>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</si>
  <si>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</si>
  <si>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</si>
  <si>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</si>
  <si>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</si>
  <si>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</si>
  <si>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</si>
  <si>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</si>
  <si>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</si>
  <si>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</si>
  <si>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</si>
  <si>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</si>
  <si>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</si>
  <si>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</si>
  <si>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</si>
  <si>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</si>
  <si>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</si>
  <si>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</si>
  <si>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</si>
  <si>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</si>
  <si>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</si>
  <si>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</si>
  <si>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</si>
  <si>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</si>
  <si>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</si>
  <si>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</si>
  <si>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</si>
  <si>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</si>
  <si>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</si>
  <si>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</si>
  <si>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</si>
  <si>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</si>
  <si>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</si>
  <si>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</si>
  <si>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</si>
  <si>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</si>
  <si>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</si>
  <si>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</si>
  <si>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</si>
  <si>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</si>
  <si>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</si>
  <si>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</si>
  <si>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</si>
  <si>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</si>
  <si>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</si>
  <si>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</si>
  <si>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</si>
  <si>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</si>
  <si>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</si>
  <si>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</si>
  <si>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</si>
  <si>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</si>
  <si>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</si>
  <si>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</si>
  <si>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</si>
  <si>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</si>
  <si>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</si>
  <si>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</si>
  <si>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</si>
  <si>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</si>
  <si>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</si>
  <si>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</si>
  <si>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</si>
  <si>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</si>
  <si>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</si>
  <si>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</si>
  <si>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</si>
  <si>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</si>
  <si>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</si>
  <si>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</si>
  <si>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</si>
  <si>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</si>
  <si>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</si>
  <si>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</si>
  <si>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</si>
  <si>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</si>
  <si>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</si>
  <si>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</si>
  <si>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</si>
  <si>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</si>
  <si>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</si>
  <si>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</si>
  <si>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</si>
  <si>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</si>
  <si>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</si>
  <si>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</si>
  <si>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</si>
  <si>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</si>
  <si>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</si>
  <si>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</si>
  <si>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</si>
  <si>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</si>
  <si>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</si>
  <si>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</si>
  <si>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</si>
  <si>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</si>
  <si>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</si>
  <si>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</si>
  <si>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</si>
  <si>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</si>
  <si>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</si>
  <si>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</si>
  <si>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</si>
  <si>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</si>
  <si>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</si>
  <si>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</si>
  <si>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</si>
  <si>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</si>
  <si>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</si>
  <si>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</si>
  <si>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</si>
  <si>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</si>
  <si>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</si>
  <si>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</si>
  <si>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</si>
  <si>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</si>
  <si>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</si>
  <si>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</si>
  <si>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</si>
  <si>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</si>
  <si>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</si>
  <si>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</si>
  <si>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</si>
  <si>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</si>
  <si>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</si>
  <si>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</si>
  <si>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</si>
  <si>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</si>
  <si>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</si>
  <si>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</si>
  <si>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</si>
  <si>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</si>
  <si>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</si>
  <si>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</si>
  <si>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</si>
  <si>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</si>
  <si>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</si>
  <si>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</si>
  <si>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</si>
  <si>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</si>
  <si>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</si>
  <si>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</si>
  <si>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</si>
  <si>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</si>
  <si>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</si>
  <si>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</si>
  <si>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</si>
  <si>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</si>
  <si>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</si>
  <si>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</si>
  <si>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</si>
  <si>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</si>
  <si>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</si>
  <si>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</si>
  <si>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</si>
  <si>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</si>
  <si>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</si>
  <si>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</si>
  <si>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</si>
  <si>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</si>
  <si>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</si>
  <si>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</si>
  <si>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</si>
  <si>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</si>
  <si>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</si>
  <si>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</si>
  <si>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</si>
  <si>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</si>
  <si>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</si>
  <si>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</si>
  <si>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</si>
  <si>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</si>
  <si>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</si>
  <si>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</si>
  <si>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</si>
  <si>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</si>
  <si>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</si>
  <si>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</si>
  <si>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</si>
  <si>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</si>
  <si>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</si>
  <si>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</si>
  <si>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</si>
  <si>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</si>
  <si>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</si>
  <si>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</si>
  <si>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</si>
  <si>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</si>
  <si>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</si>
  <si>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</si>
  <si>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</si>
  <si>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</si>
  <si>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</si>
  <si>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</si>
  <si>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</si>
  <si>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</si>
  <si>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</si>
  <si>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</si>
  <si>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</si>
  <si>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</si>
  <si>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</si>
  <si>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</si>
  <si>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</si>
  <si>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</si>
  <si>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</si>
  <si>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</si>
  <si>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</si>
  <si>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</si>
  <si>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</si>
  <si>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</si>
  <si>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</si>
  <si>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</si>
  <si>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</si>
  <si>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</si>
  <si>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</si>
  <si>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</si>
  <si>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</si>
  <si>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</si>
  <si>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</si>
  <si>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</si>
  <si>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</si>
  <si>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</si>
  <si>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</si>
  <si>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</si>
  <si>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</si>
  <si>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</si>
  <si>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</si>
  <si>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</si>
  <si>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</si>
  <si>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</si>
  <si>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</si>
  <si>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</si>
  <si>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</si>
  <si>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</si>
  <si>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</si>
  <si>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</si>
  <si>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</si>
  <si>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</si>
  <si>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</si>
  <si>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</si>
  <si>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</si>
  <si>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</si>
  <si>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</si>
  <si>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</si>
  <si>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</si>
  <si>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</si>
  <si>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</si>
  <si>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</si>
  <si>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</si>
  <si>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</si>
  <si>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</si>
  <si>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</si>
  <si>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</si>
  <si>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</si>
  <si>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</si>
  <si>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</si>
  <si>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</si>
  <si>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</si>
  <si>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</si>
  <si>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</si>
  <si>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</si>
  <si>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</si>
  <si>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</si>
  <si>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</si>
  <si>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</si>
  <si>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</si>
  <si>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</si>
  <si>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</si>
  <si>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</si>
  <si>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</si>
  <si>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</si>
  <si>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</si>
  <si>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</si>
  <si>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</si>
  <si>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</si>
  <si>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</si>
  <si>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</si>
  <si>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</si>
  <si>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</si>
  <si>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</si>
  <si>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</si>
  <si>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</si>
  <si>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</si>
  <si>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</si>
  <si>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</si>
  <si>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</si>
  <si>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</si>
  <si>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</si>
  <si>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</si>
  <si>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</si>
  <si>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</si>
  <si>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</si>
  <si>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</si>
  <si>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</si>
  <si>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</si>
  <si>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</si>
  <si>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</si>
  <si>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</si>
  <si>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</si>
  <si>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</si>
  <si>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</si>
  <si>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</si>
  <si>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</si>
  <si>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</si>
  <si>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</si>
  <si>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</si>
  <si>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</si>
  <si>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</si>
  <si>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</si>
  <si>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</si>
  <si>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</si>
  <si>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</si>
  <si>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</si>
  <si>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</si>
  <si>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</si>
  <si>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</si>
  <si>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</si>
  <si>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</si>
  <si>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</si>
  <si>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</si>
  <si>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</si>
  <si>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</si>
  <si>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</si>
  <si>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</si>
  <si>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</si>
  <si>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</si>
  <si>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</si>
  <si>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</si>
  <si>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</si>
  <si>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</si>
  <si>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</si>
  <si>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</si>
  <si>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</si>
  <si>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</si>
  <si>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</si>
  <si>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</si>
  <si>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</si>
  <si>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</si>
  <si>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</si>
  <si>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</si>
  <si>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</si>
  <si>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</si>
  <si>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</si>
  <si>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</si>
  <si>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</si>
  <si>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</si>
  <si>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</si>
  <si>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</si>
  <si>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</si>
  <si>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</si>
  <si>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</si>
  <si>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</si>
  <si>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</si>
  <si>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</si>
  <si>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</si>
  <si>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</si>
  <si>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</si>
  <si>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</si>
  <si>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</si>
  <si>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</si>
  <si>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</si>
  <si>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</si>
  <si>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</si>
  <si>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</si>
  <si>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</si>
  <si>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</si>
  <si>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</si>
  <si>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</si>
  <si>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</si>
  <si>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</si>
  <si>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</si>
  <si>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</si>
  <si>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</si>
  <si>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</si>
  <si>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</si>
  <si>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</si>
  <si>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</si>
  <si>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</si>
  <si>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</si>
  <si>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</si>
  <si>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</si>
  <si>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</si>
  <si>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</si>
  <si>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</si>
  <si>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</si>
  <si>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</si>
  <si>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</si>
  <si>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</si>
  <si>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</si>
  <si>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</si>
  <si>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</si>
  <si>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</si>
  <si>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</si>
  <si>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</si>
  <si>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</si>
  <si>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</si>
  <si>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</si>
  <si>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</si>
  <si>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</si>
  <si>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</si>
  <si>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</si>
  <si>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</si>
  <si>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</si>
  <si>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</si>
  <si>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</si>
  <si>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</si>
  <si>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</si>
  <si>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</si>
  <si>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</si>
  <si>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</si>
  <si>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</si>
  <si>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</si>
  <si>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</si>
  <si>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</si>
  <si>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</si>
  <si>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</si>
  <si>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</si>
  <si>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</si>
  <si>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</si>
  <si>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</si>
  <si>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</si>
  <si>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</si>
  <si>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</si>
  <si>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</si>
  <si>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</si>
  <si>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</si>
  <si>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</si>
  <si>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</si>
  <si>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</si>
  <si>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</si>
  <si>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</si>
  <si>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</si>
  <si>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</si>
  <si>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</si>
  <si>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</si>
  <si>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</si>
  <si>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</si>
  <si>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</si>
  <si>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</si>
  <si>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</si>
  <si>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</si>
  <si>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</si>
  <si>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</si>
  <si>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</si>
  <si>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</si>
  <si>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</si>
  <si>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</si>
  <si>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</si>
  <si>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</si>
  <si>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</si>
  <si>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</si>
  <si>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</si>
  <si>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</si>
  <si>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</si>
  <si>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</si>
  <si>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</si>
  <si>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</si>
  <si>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</si>
  <si>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</si>
  <si>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</si>
  <si>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</si>
  <si>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</si>
  <si>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</si>
  <si>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</si>
  <si>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</si>
  <si>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</si>
  <si>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</si>
  <si>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</si>
  <si>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</si>
  <si>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</si>
  <si>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</si>
  <si>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</si>
  <si>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</si>
  <si>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</si>
  <si>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</si>
  <si>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</si>
  <si>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</si>
  <si>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</si>
  <si>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</si>
  <si>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</si>
  <si>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</si>
  <si>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</si>
  <si>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</si>
  <si>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</si>
  <si>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</si>
  <si>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</si>
  <si>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</si>
  <si>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</si>
  <si>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</si>
  <si>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</si>
  <si>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</si>
  <si>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</si>
  <si>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</si>
  <si>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</si>
  <si>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</si>
  <si>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</si>
  <si>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</si>
  <si>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</si>
  <si>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</si>
  <si>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</si>
  <si>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</si>
  <si>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</si>
  <si>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</si>
  <si>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</si>
  <si>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</si>
  <si>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</si>
  <si>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</si>
  <si>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</si>
  <si>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</si>
  <si>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</si>
  <si>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</si>
  <si>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</si>
  <si>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</si>
  <si>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</si>
  <si>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</si>
  <si>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</si>
  <si>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</si>
  <si>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</si>
  <si>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</si>
  <si>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</si>
  <si>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</si>
  <si>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</si>
  <si>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</si>
  <si>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</si>
  <si>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</si>
  <si>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</si>
  <si>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</si>
  <si>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</si>
  <si>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</si>
  <si>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</si>
  <si>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</si>
  <si>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</si>
  <si>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</si>
  <si>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</si>
  <si>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</si>
  <si>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</si>
  <si>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</si>
  <si>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</si>
  <si>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</si>
  <si>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</si>
  <si>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</si>
  <si>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</si>
  <si>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</si>
  <si>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</si>
  <si>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</si>
  <si>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</si>
  <si>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</si>
  <si>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</si>
  <si>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</si>
  <si>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</si>
  <si>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</si>
  <si>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</si>
  <si>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</si>
  <si>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</si>
  <si>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</si>
  <si>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</si>
  <si>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</si>
  <si>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</si>
  <si>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</si>
  <si>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</si>
  <si>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</si>
  <si>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</si>
  <si>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</si>
  <si>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</si>
  <si>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</si>
  <si>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</si>
  <si>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</si>
  <si>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</si>
  <si>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</si>
  <si>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</si>
  <si>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</si>
  <si>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</si>
  <si>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</si>
  <si>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</si>
  <si>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</si>
  <si>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</si>
  <si>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</si>
  <si>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</si>
  <si>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</si>
  <si>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</si>
  <si>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</si>
  <si>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</si>
  <si>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</si>
  <si>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</si>
  <si>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</si>
  <si>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</si>
  <si>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</si>
  <si>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</si>
  <si>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</si>
  <si>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</si>
  <si>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</si>
  <si>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</si>
  <si>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</si>
  <si>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</si>
  <si>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</si>
  <si>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</si>
  <si>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</si>
  <si>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</si>
  <si>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</si>
  <si>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</si>
  <si>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</si>
  <si>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</si>
  <si>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</si>
  <si>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</si>
  <si>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</si>
  <si>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</si>
  <si>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</si>
  <si>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</si>
  <si>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</si>
  <si>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</si>
  <si>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</si>
  <si>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</si>
  <si>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</si>
  <si>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</si>
  <si>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</si>
  <si>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</si>
  <si>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</si>
  <si>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</si>
  <si>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</si>
  <si>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</si>
  <si>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</si>
  <si>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</si>
  <si>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</si>
  <si>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</si>
  <si>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</si>
  <si>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</si>
  <si>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</si>
  <si>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</si>
  <si>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</si>
  <si>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</si>
  <si>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</si>
  <si>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</si>
  <si>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</si>
  <si>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</si>
  <si>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</si>
  <si>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</si>
  <si>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</si>
  <si>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</si>
  <si>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</si>
  <si>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</si>
  <si>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</si>
  <si>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</si>
  <si>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</si>
  <si>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</si>
  <si>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</si>
  <si>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</si>
  <si>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</si>
  <si>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</si>
  <si>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</si>
  <si>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</si>
  <si>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</si>
  <si>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</si>
  <si>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</si>
  <si>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</si>
  <si>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</si>
  <si>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</si>
  <si>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</si>
  <si>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</si>
  <si>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</si>
  <si>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</si>
  <si>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</si>
  <si>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</si>
  <si>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</si>
  <si>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</si>
  <si>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</si>
  <si>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</si>
  <si>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</si>
  <si>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</si>
  <si>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</si>
  <si>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</si>
  <si>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</si>
  <si>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</si>
  <si>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</si>
  <si>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</si>
  <si>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</si>
  <si>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</si>
  <si>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</si>
  <si>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</si>
  <si>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</si>
  <si>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</si>
  <si>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</si>
  <si>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</si>
  <si>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</si>
  <si>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</si>
  <si>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</si>
  <si>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</si>
  <si>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</si>
  <si>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</si>
  <si>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</si>
  <si>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</si>
  <si>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</si>
  <si>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</si>
  <si>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</si>
  <si>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</si>
  <si>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</si>
  <si>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</si>
  <si>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</si>
  <si>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</si>
  <si>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</si>
  <si>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</si>
  <si>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</si>
  <si>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</si>
  <si>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</si>
  <si>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</si>
  <si>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</si>
  <si>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</si>
  <si>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</si>
  <si>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</si>
  <si>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</si>
  <si>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</si>
  <si>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</si>
  <si>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</si>
  <si>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</si>
  <si>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</si>
  <si>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</si>
  <si>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</si>
  <si>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</si>
  <si>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</si>
  <si>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</si>
  <si>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</si>
  <si>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</si>
  <si>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</si>
  <si>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</si>
  <si>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</si>
  <si>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</si>
  <si>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</si>
  <si>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</si>
  <si>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</si>
  <si>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</si>
  <si>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</si>
  <si>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</si>
  <si>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</si>
  <si>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</si>
  <si>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</si>
  <si>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</si>
  <si>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</si>
  <si>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</si>
  <si>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</si>
  <si>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</si>
  <si>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</si>
  <si>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</si>
  <si>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</si>
  <si>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</si>
  <si>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</si>
  <si>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</si>
  <si>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</si>
  <si>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</si>
  <si>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</si>
  <si>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</si>
  <si>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</si>
  <si>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</si>
  <si>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</si>
  <si>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</si>
  <si>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</si>
  <si>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</si>
  <si>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</si>
  <si>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</si>
  <si>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</si>
  <si>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</si>
  <si>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</si>
  <si>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</si>
  <si>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</si>
  <si>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</si>
  <si>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</si>
  <si>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</si>
  <si>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</si>
  <si>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</si>
  <si>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</si>
  <si>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</si>
  <si>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</si>
  <si>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</si>
  <si>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</si>
  <si>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</si>
  <si>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</si>
  <si>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</si>
  <si>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</si>
  <si>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</si>
  <si>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</si>
  <si>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</si>
  <si>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</si>
  <si>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</si>
  <si>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</si>
  <si>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</si>
  <si>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</si>
  <si>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</si>
  <si>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</si>
  <si>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</si>
  <si>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</si>
  <si>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</si>
  <si>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</si>
  <si>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</si>
  <si>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</si>
  <si>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</si>
  <si>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</si>
  <si>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</si>
  <si>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</si>
  <si>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</si>
  <si>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</si>
  <si>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</si>
  <si>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</si>
  <si>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</si>
  <si>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</si>
  <si>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</si>
  <si>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</si>
  <si>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</si>
  <si>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</si>
  <si>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</si>
  <si>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</si>
  <si>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</si>
  <si>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</si>
  <si>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</si>
  <si>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</si>
  <si>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</si>
  <si>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</si>
  <si>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</si>
  <si>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</si>
  <si>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</si>
  <si>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</si>
  <si>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</si>
  <si>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</si>
  <si>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</si>
  <si>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</si>
  <si>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</si>
  <si>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</si>
  <si>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</si>
  <si>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</si>
  <si>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</si>
  <si>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</si>
  <si>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</si>
  <si>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</si>
  <si>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</si>
  <si>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</si>
  <si>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</si>
  <si>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</si>
  <si>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</si>
  <si>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</si>
  <si>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</si>
  <si>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</si>
  <si>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</si>
  <si>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</si>
  <si>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</si>
  <si>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</si>
  <si>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</si>
  <si>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</si>
  <si>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</si>
  <si>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</si>
  <si>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</si>
  <si>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</si>
  <si>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</si>
  <si>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</si>
  <si>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</si>
  <si>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</si>
  <si>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</si>
  <si>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</si>
  <si>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</si>
  <si>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</si>
  <si>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</si>
  <si>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</si>
  <si>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</si>
  <si>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</si>
  <si>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</si>
  <si>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</si>
  <si>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</si>
  <si>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</si>
  <si>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</si>
  <si>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</si>
  <si>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</si>
  <si>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</si>
  <si>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</si>
  <si>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</si>
  <si>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</si>
  <si>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</si>
  <si>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</si>
  <si>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</si>
  <si>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</si>
  <si>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</si>
  <si>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</si>
  <si>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</si>
  <si>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</si>
  <si>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</si>
  <si>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</si>
  <si>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</si>
  <si>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</si>
  <si>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</si>
  <si>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</si>
  <si>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</si>
  <si>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</si>
  <si>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</si>
  <si>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</si>
  <si>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</si>
  <si>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</si>
  <si>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</si>
  <si>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</si>
  <si>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</si>
  <si>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</si>
  <si>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</si>
  <si>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</si>
  <si>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</si>
  <si>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</si>
  <si>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</si>
  <si>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</si>
  <si>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</si>
  <si>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</si>
  <si>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</si>
  <si>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</si>
  <si>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</si>
  <si>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</si>
  <si>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</si>
  <si>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</si>
  <si>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</si>
  <si>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</si>
  <si>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</si>
  <si>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</si>
  <si>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</si>
  <si>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</si>
  <si>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</si>
  <si>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</si>
  <si>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</si>
  <si>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</si>
  <si>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</si>
  <si>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</si>
  <si>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</si>
  <si>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</si>
  <si>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</si>
  <si>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</si>
  <si>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</si>
  <si>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</si>
  <si>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</si>
  <si>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</si>
  <si>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</si>
  <si>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</si>
  <si>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</si>
  <si>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</si>
  <si>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</si>
  <si>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</si>
  <si>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</si>
  <si>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</si>
  <si>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</si>
  <si>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</si>
  <si>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</si>
  <si>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</si>
  <si>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</si>
  <si>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</si>
  <si>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</si>
  <si>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</si>
  <si>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</si>
  <si>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</si>
  <si>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</si>
  <si>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</si>
  <si>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</si>
  <si>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</si>
  <si>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</si>
  <si>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</si>
  <si>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</si>
  <si>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</si>
  <si>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</si>
  <si>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</si>
  <si>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</si>
  <si>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</si>
  <si>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</si>
  <si>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</si>
  <si>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</si>
  <si>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</si>
  <si>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</si>
  <si>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</si>
  <si>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</si>
  <si>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</si>
  <si>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</si>
  <si>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</si>
  <si>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</si>
  <si>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</si>
  <si>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</si>
  <si>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</si>
  <si>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</si>
  <si>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</si>
  <si>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</si>
  <si>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</si>
  <si>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</si>
  <si>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</si>
  <si>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</si>
  <si>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</si>
  <si>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</si>
  <si>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</si>
  <si>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</si>
  <si>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</si>
  <si>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</si>
  <si>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</si>
  <si>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</si>
  <si>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</si>
  <si>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</si>
  <si>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</si>
  <si>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</si>
  <si>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</si>
  <si>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</si>
  <si>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</si>
  <si>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</si>
  <si>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</si>
  <si>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</si>
  <si>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</si>
  <si>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</si>
  <si>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</si>
  <si>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</si>
  <si>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</si>
  <si>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</si>
  <si>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</si>
  <si>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</si>
  <si>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</si>
  <si>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</si>
  <si>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</si>
  <si>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</si>
  <si>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</si>
  <si>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</si>
  <si>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</si>
  <si>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</si>
  <si>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</si>
  <si>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</si>
  <si>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</si>
  <si>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</si>
  <si>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</si>
  <si>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</si>
  <si>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</si>
  <si>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</si>
  <si>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</si>
  <si>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</si>
  <si>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</si>
  <si>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</si>
  <si>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</si>
  <si>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</si>
  <si>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</si>
  <si>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</si>
  <si>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</si>
  <si>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</si>
  <si>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</si>
  <si>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</si>
  <si>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</si>
  <si>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</si>
  <si>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</si>
  <si>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</si>
  <si>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</si>
  <si>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</si>
  <si>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</si>
  <si>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</si>
  <si>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</si>
  <si>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</si>
  <si>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</si>
  <si>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</si>
  <si>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</si>
  <si>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</si>
  <si>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</si>
  <si>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</si>
  <si>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</si>
  <si>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</si>
  <si>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</si>
  <si>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</si>
  <si>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</si>
  <si>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</si>
  <si>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</si>
  <si>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</si>
  <si>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</si>
  <si>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</si>
  <si>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</si>
  <si>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</si>
  <si>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</si>
  <si>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</si>
  <si>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</si>
  <si>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</si>
  <si>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</si>
  <si>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</si>
  <si>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</si>
  <si>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</si>
  <si>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</si>
  <si>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</si>
  <si>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</si>
  <si>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</si>
  <si>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</si>
  <si>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</si>
  <si>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</si>
  <si>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</si>
  <si>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</si>
  <si>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</si>
  <si>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</si>
  <si>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</si>
  <si>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</si>
  <si>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</si>
  <si>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</si>
  <si>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</si>
  <si>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</si>
  <si>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</si>
  <si>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</si>
  <si>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</si>
  <si>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</si>
  <si>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</si>
  <si>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</si>
  <si>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</si>
  <si>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</si>
  <si>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</si>
  <si>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</si>
  <si>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</si>
  <si>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</si>
  <si>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</si>
  <si>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</si>
  <si>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</si>
  <si>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</si>
  <si>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</si>
  <si>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</si>
  <si>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</si>
  <si>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</si>
  <si>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</si>
  <si>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</si>
  <si>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</si>
  <si>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</si>
  <si>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</si>
  <si>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</si>
  <si>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</si>
  <si>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</si>
  <si>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</si>
  <si>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</si>
  <si>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</si>
  <si>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</si>
  <si>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</si>
  <si>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</si>
  <si>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</si>
  <si>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</si>
  <si>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</si>
  <si>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</si>
  <si>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</si>
  <si>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</si>
  <si>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</si>
  <si>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</si>
  <si>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</si>
  <si>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</si>
  <si>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</si>
  <si>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</si>
  <si>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</si>
  <si>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</si>
  <si>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</si>
  <si>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</si>
  <si>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</si>
  <si>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</si>
  <si>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</si>
  <si>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</si>
  <si>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</si>
  <si>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</si>
  <si>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</si>
  <si>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</si>
  <si>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</si>
  <si>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</si>
  <si>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</si>
  <si>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</si>
  <si>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</si>
  <si>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</si>
  <si>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</si>
  <si>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</si>
  <si>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</si>
  <si>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</si>
  <si>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</si>
  <si>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</si>
  <si>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</si>
  <si>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</si>
  <si>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</si>
  <si>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</si>
  <si>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</si>
  <si>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</si>
  <si>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</si>
  <si>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</si>
  <si>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</si>
  <si>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</si>
  <si>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</si>
  <si>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</si>
  <si>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</si>
  <si>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</si>
  <si>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</si>
  <si>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</si>
  <si>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</si>
  <si>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</si>
  <si>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</si>
  <si>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</si>
  <si>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</si>
  <si>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</si>
  <si>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</si>
  <si>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</si>
  <si>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</si>
  <si>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</si>
  <si>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</si>
  <si>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</si>
  <si>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</si>
  <si>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</si>
  <si>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</si>
  <si>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</si>
  <si>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</si>
  <si>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</si>
  <si>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</si>
  <si>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</si>
  <si>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</si>
  <si>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</si>
  <si>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</si>
  <si>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</si>
  <si>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</si>
  <si>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</si>
  <si>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</si>
  <si>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</si>
  <si>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</si>
  <si>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</si>
  <si>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</si>
  <si>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</si>
  <si>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</si>
  <si>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</si>
  <si>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</si>
  <si>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</si>
  <si>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</si>
  <si>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</si>
  <si>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</si>
  <si>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</si>
  <si>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</si>
  <si>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</si>
  <si>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</si>
  <si>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</si>
  <si>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</si>
  <si>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</si>
  <si>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</si>
  <si>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</si>
  <si>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</si>
  <si>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</si>
  <si>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</si>
  <si>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</si>
  <si>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</si>
  <si>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</si>
  <si>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</si>
  <si>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</si>
  <si>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</si>
  <si>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</si>
  <si>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</si>
  <si>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</si>
  <si>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</si>
  <si>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</si>
  <si>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</si>
  <si>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</si>
  <si>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</si>
  <si>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</si>
  <si>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</si>
  <si>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</si>
  <si>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</si>
  <si>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</si>
  <si>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</si>
  <si>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</si>
  <si>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</si>
  <si>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</si>
  <si>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</si>
  <si>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</si>
  <si>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</si>
  <si>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</si>
  <si>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</si>
  <si>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</si>
  <si>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</si>
  <si>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</si>
  <si>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</si>
  <si>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</si>
  <si>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</si>
  <si>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</si>
  <si>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</si>
  <si>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</si>
  <si>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</si>
  <si>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</si>
  <si>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</si>
  <si>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</si>
  <si>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</si>
  <si>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</si>
  <si>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</si>
  <si>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</si>
  <si>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</si>
  <si>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</si>
  <si>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</si>
  <si>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</si>
  <si>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</si>
  <si>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</si>
  <si>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</si>
  <si>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</si>
  <si>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</si>
  <si>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</si>
  <si>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</si>
  <si>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</si>
  <si>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</si>
  <si>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</si>
  <si>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</si>
  <si>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</si>
  <si>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</si>
  <si>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</si>
  <si>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</si>
  <si>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</si>
  <si>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</si>
  <si>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</si>
  <si>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</si>
  <si>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</si>
  <si>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</si>
  <si>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</si>
  <si>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</si>
  <si>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</si>
  <si>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</si>
  <si>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</si>
  <si>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</si>
  <si>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</si>
  <si>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</si>
  <si>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</si>
  <si>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</si>
  <si>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</si>
  <si>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</si>
  <si>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</si>
  <si>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</si>
  <si>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</si>
  <si>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</si>
  <si>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</si>
  <si>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</si>
  <si>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</si>
  <si>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</si>
  <si>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</si>
  <si>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</si>
  <si>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</si>
  <si>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</si>
  <si>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</si>
  <si>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</si>
  <si>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</si>
  <si>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</si>
  <si>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</si>
  <si>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</si>
  <si>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</si>
  <si>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</si>
  <si>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</si>
  <si>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</si>
  <si>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</si>
  <si>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</si>
  <si>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</si>
  <si>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</si>
  <si>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</si>
  <si>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</si>
  <si>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</si>
  <si>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</si>
  <si>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</si>
  <si>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</si>
  <si>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</si>
  <si>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</si>
  <si>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</si>
  <si>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</si>
  <si>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</si>
  <si>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</si>
  <si>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</si>
  <si>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</si>
  <si>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</si>
  <si>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</si>
  <si>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</si>
  <si>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</si>
  <si>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</si>
  <si>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</si>
  <si>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</si>
  <si>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</si>
  <si>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</si>
  <si>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</si>
  <si>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</si>
  <si>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</si>
  <si>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</si>
  <si>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</si>
  <si>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</si>
  <si>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</si>
  <si>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</si>
  <si>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</si>
  <si>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</si>
  <si>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</si>
  <si>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</si>
  <si>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</si>
  <si>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</si>
  <si>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</si>
  <si>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</si>
  <si>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</si>
  <si>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</si>
  <si>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</si>
  <si>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</si>
  <si>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</si>
  <si>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</si>
  <si>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</si>
  <si>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</si>
  <si>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</si>
  <si>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</si>
  <si>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</si>
  <si>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</si>
  <si>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</si>
  <si>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</si>
  <si>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</si>
  <si>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</si>
  <si>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</si>
  <si>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</si>
  <si>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</si>
  <si>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</si>
  <si>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</si>
  <si>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</si>
  <si>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</si>
  <si>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</si>
  <si>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</si>
  <si>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</si>
  <si>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</si>
  <si>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</si>
  <si>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</si>
  <si>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</si>
  <si>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</si>
  <si>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</si>
  <si>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</si>
  <si>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</si>
  <si>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</si>
  <si>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</si>
  <si>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</si>
  <si>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</si>
  <si>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</si>
  <si>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</si>
  <si>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</si>
  <si>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</si>
  <si>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</si>
  <si>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</si>
  <si>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</si>
  <si>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</si>
  <si>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</si>
  <si>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</si>
  <si>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</si>
  <si>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</si>
  <si>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</si>
  <si>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</si>
  <si>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</si>
  <si>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</si>
  <si>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</si>
  <si>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</si>
  <si>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</si>
  <si>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</si>
  <si>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</si>
  <si>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</si>
  <si>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</si>
  <si>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</si>
  <si>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</si>
  <si>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</si>
  <si>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</si>
  <si>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</si>
  <si>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</si>
  <si>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</si>
  <si>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</si>
  <si>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</si>
  <si>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</si>
  <si>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</si>
  <si>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</si>
  <si>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</si>
  <si>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</si>
  <si>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</si>
  <si>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</si>
  <si>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</si>
  <si>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</si>
  <si>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</si>
  <si>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</si>
  <si>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</si>
  <si>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</si>
  <si>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</si>
  <si>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</si>
  <si>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</si>
  <si>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</si>
  <si>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</si>
  <si>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</si>
  <si>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</si>
  <si>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</si>
  <si>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</si>
  <si>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</si>
  <si>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</si>
  <si>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</si>
  <si>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</si>
  <si>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</si>
  <si>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</si>
  <si>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</si>
  <si>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</si>
  <si>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</si>
  <si>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</si>
  <si>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</si>
  <si>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</si>
  <si>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</si>
  <si>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</si>
  <si>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</si>
  <si>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</si>
  <si>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</si>
  <si>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</si>
  <si>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</si>
  <si>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</si>
  <si>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</si>
  <si>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</si>
  <si>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</si>
  <si>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</si>
  <si>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</si>
  <si>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</si>
  <si>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</si>
  <si>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</si>
  <si>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</si>
  <si>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</si>
  <si>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</si>
  <si>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</si>
  <si>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</si>
  <si>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</si>
  <si>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</si>
  <si>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</si>
  <si>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</si>
  <si>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</si>
  <si>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</si>
  <si>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</si>
  <si>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</si>
  <si>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</si>
  <si>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</si>
  <si>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</si>
  <si>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</si>
  <si>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</si>
  <si>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</si>
  <si>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</si>
  <si>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</si>
  <si>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</si>
  <si>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</si>
  <si>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</si>
  <si>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</si>
  <si>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</si>
  <si>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</si>
  <si>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</si>
  <si>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</si>
  <si>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</si>
  <si>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</si>
  <si>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</si>
  <si>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</si>
  <si>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</si>
  <si>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</si>
  <si>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</si>
  <si>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</si>
  <si>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</si>
  <si>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</si>
  <si>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</si>
  <si>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</si>
  <si>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</si>
  <si>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</si>
  <si>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</si>
  <si>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</si>
  <si>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</si>
  <si>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</si>
  <si>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</si>
  <si>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</si>
  <si>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</si>
  <si>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</si>
  <si>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</si>
  <si>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</si>
  <si>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</si>
  <si>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</si>
  <si>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</si>
  <si>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</si>
  <si>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</si>
  <si>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</si>
  <si>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</si>
  <si>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</si>
  <si>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</si>
  <si>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</si>
  <si>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</si>
  <si>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</si>
  <si>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</si>
  <si>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</si>
  <si>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</si>
  <si>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</si>
  <si>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</si>
  <si>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</si>
  <si>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</si>
  <si>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</si>
  <si>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</si>
  <si>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</si>
  <si>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</si>
  <si>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</si>
  <si>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</si>
  <si>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</si>
  <si>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</si>
  <si>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</si>
  <si>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</si>
  <si>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</si>
  <si>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</si>
  <si>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</si>
  <si>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</si>
  <si>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</si>
  <si>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</si>
  <si>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</si>
  <si>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</si>
  <si>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</si>
  <si>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</si>
  <si>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</si>
  <si>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</si>
  <si>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</si>
  <si>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</si>
  <si>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</si>
  <si>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</si>
  <si>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</si>
  <si>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</si>
  <si>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</si>
  <si>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</si>
  <si>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</si>
  <si>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</si>
  <si>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</si>
  <si>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</si>
  <si>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</si>
  <si>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</si>
  <si>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</si>
  <si>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</si>
  <si>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</si>
  <si>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</si>
  <si>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</si>
  <si>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</si>
  <si>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</si>
  <si>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</si>
  <si>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</si>
  <si>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</si>
  <si>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</si>
  <si>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</si>
  <si>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</si>
  <si>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</si>
  <si>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</si>
  <si>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</si>
  <si>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</si>
  <si>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</si>
  <si>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</si>
  <si>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</si>
  <si>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</si>
  <si>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</si>
  <si>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</si>
  <si>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</si>
  <si>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</si>
  <si>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</si>
  <si>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</si>
  <si>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</si>
  <si>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</si>
  <si>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</si>
  <si>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</si>
  <si>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</si>
  <si>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</si>
  <si>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</si>
  <si>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</si>
  <si>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</si>
  <si>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</si>
  <si>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</si>
  <si>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</si>
  <si>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</si>
  <si>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</si>
  <si>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</si>
  <si>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</si>
  <si>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</si>
  <si>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</si>
  <si>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</si>
  <si>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</si>
  <si>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</si>
  <si>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</si>
  <si>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</si>
  <si>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</si>
  <si>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</si>
  <si>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</si>
  <si>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</si>
  <si>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</si>
  <si>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</si>
  <si>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</si>
  <si>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</si>
  <si>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</si>
  <si>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</si>
  <si>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</si>
  <si>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</si>
  <si>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</si>
  <si>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</si>
  <si>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</si>
  <si>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</si>
  <si>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</si>
  <si>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</si>
  <si>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</si>
  <si>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</si>
  <si>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</si>
  <si>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</si>
  <si>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</si>
  <si>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</si>
  <si>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</si>
  <si>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</si>
  <si>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</si>
  <si>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</si>
  <si>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</si>
  <si>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</si>
  <si>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</si>
  <si>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</si>
  <si>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</si>
  <si>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</si>
  <si>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</si>
  <si>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</si>
  <si>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</si>
  <si>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</si>
  <si>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</si>
  <si>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</si>
  <si>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</si>
  <si>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</si>
  <si>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</si>
  <si>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</si>
  <si>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</si>
  <si>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</si>
  <si>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</si>
  <si>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</si>
  <si>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</si>
  <si>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</si>
  <si>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</si>
  <si>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</si>
  <si>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</si>
  <si>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</si>
  <si>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</si>
  <si>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</si>
  <si>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</si>
  <si>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</si>
  <si>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</si>
  <si>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</si>
  <si>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</si>
  <si>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</si>
  <si>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</si>
  <si>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</si>
  <si>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</si>
  <si>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</si>
  <si>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</si>
  <si>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</si>
  <si>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</si>
  <si>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</si>
  <si>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</si>
  <si>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</si>
  <si>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</si>
  <si>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</si>
  <si>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</si>
  <si>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</si>
  <si>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</si>
  <si>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</si>
  <si>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</si>
  <si>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</si>
  <si>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</si>
  <si>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</si>
  <si>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</si>
  <si>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</si>
  <si>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</si>
  <si>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</si>
  <si>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</si>
  <si>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</si>
  <si>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</si>
  <si>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</si>
  <si>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</si>
  <si>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</si>
  <si>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</si>
  <si>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</si>
  <si>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</si>
  <si>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</si>
  <si>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</si>
  <si>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</si>
  <si>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</si>
  <si>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</si>
  <si>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</si>
  <si>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</si>
  <si>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</si>
  <si>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</si>
  <si>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</si>
  <si>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</si>
  <si>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</si>
  <si>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</si>
  <si>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</si>
  <si>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</si>
  <si>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</si>
  <si>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</si>
  <si>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</si>
  <si>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</si>
  <si>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</si>
  <si>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</si>
  <si>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</si>
  <si>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</si>
  <si>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</si>
  <si>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</si>
  <si>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</si>
  <si>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</si>
  <si>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</si>
  <si>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</si>
  <si>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</si>
  <si>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</si>
  <si>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</si>
  <si>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</si>
  <si>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</si>
  <si>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</si>
  <si>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</si>
  <si>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</si>
  <si>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</si>
  <si>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</si>
  <si>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</si>
  <si>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</si>
  <si>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</si>
  <si>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</si>
  <si>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</si>
  <si>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</si>
  <si>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</si>
  <si>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</si>
  <si>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</si>
  <si>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</si>
  <si>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</si>
  <si>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</si>
  <si>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</si>
  <si>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</si>
  <si>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</si>
  <si>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</si>
  <si>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</si>
  <si>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</si>
  <si>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</si>
  <si>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</si>
  <si>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</si>
  <si>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</si>
  <si>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</si>
  <si>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</si>
  <si>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</si>
  <si>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</si>
  <si>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</si>
  <si>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</si>
  <si>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</si>
  <si>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</si>
  <si>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</si>
  <si>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</si>
  <si>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</si>
  <si>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</si>
  <si>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</si>
  <si>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</si>
  <si>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</si>
  <si>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</si>
  <si>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</si>
  <si>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</si>
  <si>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</si>
  <si>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</si>
  <si>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</si>
  <si>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</si>
  <si>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</si>
  <si>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</si>
  <si>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</si>
  <si>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</si>
  <si>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</si>
  <si>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</si>
  <si>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</si>
  <si>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</si>
  <si>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</si>
  <si>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</si>
  <si>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</si>
  <si>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</si>
  <si>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</si>
  <si>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</si>
  <si>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</si>
  <si>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</si>
  <si>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</si>
  <si>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</si>
  <si>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</si>
  <si>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</si>
  <si>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</si>
  <si>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</si>
  <si>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</si>
  <si>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</si>
  <si>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</si>
  <si>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</si>
  <si>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</si>
  <si>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</si>
  <si>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</si>
  <si>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</si>
  <si>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</si>
  <si>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</si>
  <si>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</si>
  <si>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</si>
  <si>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</si>
  <si>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</si>
  <si>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</si>
  <si>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</si>
  <si>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</si>
  <si>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</si>
  <si>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</si>
  <si>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</si>
  <si>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</si>
  <si>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</si>
  <si>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</si>
  <si>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</si>
  <si>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</si>
  <si>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</si>
  <si>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</si>
  <si>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</si>
  <si>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</si>
  <si>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</si>
  <si>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</si>
  <si>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</si>
  <si>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</si>
  <si>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</si>
  <si>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</si>
  <si>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</si>
  <si>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</si>
  <si>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</si>
  <si>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</si>
  <si>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</si>
  <si>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</si>
  <si>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</si>
  <si>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</si>
  <si>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</si>
  <si>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</si>
  <si>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</si>
  <si>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</si>
  <si>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</si>
  <si>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</si>
  <si>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</si>
  <si>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</si>
  <si>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</si>
  <si>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</si>
  <si>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</si>
  <si>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</si>
  <si>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</si>
  <si>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</si>
  <si>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</si>
  <si>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</si>
  <si>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</si>
  <si>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</si>
  <si>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</si>
  <si>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</si>
  <si>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</si>
  <si>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</si>
  <si>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</si>
  <si>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</si>
  <si>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</si>
  <si>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</si>
  <si>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</si>
  <si>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</si>
  <si>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</si>
  <si>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</si>
  <si>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</si>
  <si>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</si>
  <si>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</si>
  <si>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</si>
  <si>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</si>
  <si>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</si>
  <si>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</si>
  <si>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</si>
  <si>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</si>
  <si>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</si>
  <si>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</si>
  <si>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</si>
  <si>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</si>
  <si>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</si>
  <si>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</si>
  <si>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</si>
  <si>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</si>
  <si>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</si>
  <si>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</si>
  <si>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</si>
  <si>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</si>
  <si>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</si>
  <si>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</si>
  <si>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</si>
  <si>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</si>
  <si>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</si>
  <si>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</si>
  <si>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</si>
  <si>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</si>
  <si>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</si>
  <si>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</si>
  <si>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</si>
  <si>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</si>
  <si>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</si>
  <si>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</si>
  <si>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</si>
  <si>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</si>
  <si>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</si>
  <si>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</si>
  <si>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</si>
  <si>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</si>
  <si>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</si>
  <si>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</si>
  <si>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</si>
  <si>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</si>
  <si>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</si>
  <si>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</si>
  <si>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</si>
  <si>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</si>
  <si>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</si>
  <si>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</si>
  <si>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</si>
  <si>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</si>
  <si>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</si>
  <si>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</si>
  <si>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</si>
  <si>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</si>
  <si>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</si>
  <si>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</si>
  <si>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</si>
  <si>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</si>
  <si>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</si>
  <si>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</si>
  <si>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</si>
  <si>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</si>
  <si>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</si>
  <si>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</si>
  <si>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</si>
  <si>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</si>
  <si>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</si>
  <si>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</si>
  <si>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</si>
  <si>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</si>
  <si>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</si>
  <si>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</si>
  <si>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</si>
  <si>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</si>
  <si>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</si>
  <si>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</si>
  <si>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</si>
  <si>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</si>
  <si>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</si>
  <si>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</si>
  <si>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</si>
  <si>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</si>
  <si>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</si>
  <si>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</si>
  <si>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</si>
  <si>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</si>
  <si>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</si>
  <si>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</si>
  <si>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</si>
  <si>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</si>
  <si>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</si>
  <si>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</si>
  <si>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</si>
  <si>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</si>
  <si>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</si>
  <si>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</si>
  <si>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</si>
  <si>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</si>
  <si>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</si>
  <si>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</si>
  <si>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</si>
  <si>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</si>
  <si>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</si>
  <si>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</si>
  <si>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</si>
  <si>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</si>
  <si>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</si>
  <si>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</si>
  <si>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</si>
  <si>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</si>
  <si>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</si>
  <si>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</si>
  <si>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</si>
  <si>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</si>
  <si>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</si>
  <si>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</si>
  <si>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</si>
  <si>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</si>
  <si>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</si>
  <si>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</si>
  <si>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</si>
  <si>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</si>
  <si>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</si>
  <si>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</si>
  <si>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</si>
  <si>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</si>
  <si>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</si>
  <si>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</si>
  <si>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</si>
  <si>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</si>
  <si>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</si>
  <si>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</si>
  <si>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</si>
  <si>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</si>
  <si>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</si>
  <si>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</si>
  <si>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</si>
  <si>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</si>
  <si>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</si>
  <si>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</si>
  <si>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</si>
  <si>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</si>
  <si>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</si>
  <si>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</si>
  <si>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</si>
  <si>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</si>
  <si>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</si>
  <si>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</si>
  <si>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</si>
  <si>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</si>
  <si>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</si>
  <si>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</si>
  <si>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</si>
  <si>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</si>
  <si>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</si>
  <si>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</si>
  <si>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</si>
  <si>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</si>
  <si>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</si>
  <si>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</si>
  <si>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</si>
  <si>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</si>
  <si>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</si>
  <si>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</si>
  <si>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</si>
  <si>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</si>
  <si>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</si>
  <si>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</si>
  <si>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</si>
  <si>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</si>
  <si>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</si>
  <si>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</si>
  <si>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</si>
  <si>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</si>
  <si>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</si>
  <si>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</si>
  <si>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</si>
  <si>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</si>
  <si>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</si>
  <si>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</si>
  <si>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</si>
  <si>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</si>
  <si>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</si>
  <si>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</si>
  <si>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</si>
  <si>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</si>
  <si>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</si>
  <si>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</si>
  <si>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</si>
  <si>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</si>
  <si>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</si>
  <si>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</si>
  <si>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</si>
  <si>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</si>
  <si>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</si>
  <si>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</si>
  <si>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</si>
  <si>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</si>
  <si>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</si>
  <si>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</si>
  <si>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</si>
  <si>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</si>
  <si>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</si>
  <si>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</si>
  <si>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</si>
  <si>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</si>
  <si>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</si>
  <si>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</si>
  <si>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</si>
  <si>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</si>
  <si>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</si>
  <si>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</si>
  <si>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</si>
  <si>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</si>
  <si>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</si>
  <si>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</si>
  <si>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</si>
  <si>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</si>
  <si>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</si>
  <si>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</si>
  <si>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</si>
  <si>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</si>
  <si>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</si>
  <si>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</si>
  <si>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</si>
  <si>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</si>
  <si>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</si>
  <si>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</si>
  <si>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</si>
  <si>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</si>
  <si>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</si>
  <si>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</si>
  <si>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</si>
  <si>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</si>
  <si>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</si>
  <si>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</si>
  <si>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</si>
  <si>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</si>
  <si>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</si>
  <si>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</si>
  <si>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</si>
  <si>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</si>
  <si>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</si>
  <si>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</si>
  <si>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</si>
  <si>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</si>
  <si>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</si>
  <si>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</si>
  <si>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</si>
  <si>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</si>
  <si>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</si>
  <si>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</si>
  <si>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</si>
  <si>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</si>
  <si>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</si>
  <si>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</si>
  <si>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</si>
  <si>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</si>
  <si>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</si>
  <si>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</si>
  <si>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</si>
  <si>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</si>
  <si>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</si>
  <si>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</si>
  <si>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</si>
  <si>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</si>
  <si>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</si>
  <si>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</si>
  <si>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</si>
  <si>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</si>
  <si>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</si>
  <si>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</si>
  <si>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</si>
  <si>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</si>
  <si>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</si>
  <si>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</si>
  <si>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</si>
  <si>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</si>
  <si>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</si>
  <si>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</si>
  <si>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</si>
  <si>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</si>
  <si>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</si>
  <si>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</si>
  <si>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</si>
  <si>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</si>
  <si>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</si>
  <si>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</si>
  <si>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</si>
  <si>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</si>
  <si>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</si>
  <si>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</si>
  <si>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</si>
  <si>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</si>
  <si>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</si>
  <si>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</si>
  <si>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</si>
  <si>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</si>
  <si>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</si>
  <si>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</si>
  <si>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</si>
  <si>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</si>
  <si>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</si>
  <si>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</si>
  <si>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</si>
  <si>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</si>
  <si>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</si>
  <si>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</si>
  <si>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</si>
  <si>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</si>
  <si>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</si>
  <si>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</si>
  <si>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</si>
  <si>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</si>
  <si>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</si>
  <si>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</si>
  <si>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</si>
  <si>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</si>
  <si>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</si>
  <si>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</si>
  <si>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</si>
  <si>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</si>
  <si>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</si>
  <si>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</si>
  <si>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</si>
  <si>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</si>
  <si>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</si>
  <si>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</si>
  <si>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</si>
  <si>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</si>
  <si>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</si>
  <si>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</si>
  <si>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</si>
  <si>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</si>
  <si>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</si>
  <si>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</si>
  <si>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</si>
  <si>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</si>
  <si>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</si>
  <si>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</si>
  <si>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</si>
  <si>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</si>
  <si>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</si>
  <si>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</si>
  <si>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</si>
  <si>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</si>
  <si>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</si>
  <si>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</si>
  <si>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</si>
  <si>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</si>
  <si>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</si>
  <si>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</si>
  <si>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</si>
  <si>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</si>
  <si>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</si>
  <si>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</si>
  <si>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</si>
  <si>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</si>
  <si>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</si>
  <si>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</si>
  <si>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</si>
  <si>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</si>
  <si>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</si>
  <si>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</si>
  <si>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</si>
  <si>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</si>
  <si>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</si>
  <si>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</si>
  <si>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</si>
  <si>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</si>
  <si>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</si>
  <si>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</si>
  <si>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</si>
  <si>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</si>
  <si>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</si>
  <si>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</si>
  <si>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</si>
  <si>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</si>
  <si>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</si>
  <si>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</si>
  <si>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</si>
  <si>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</si>
  <si>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</si>
  <si>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</si>
  <si>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</si>
  <si>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</si>
  <si>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</si>
  <si>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</si>
  <si>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</si>
  <si>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</si>
  <si>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</si>
  <si>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</si>
  <si>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</si>
  <si>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</si>
  <si>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</si>
  <si>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</si>
  <si>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</si>
  <si>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</si>
  <si>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</si>
  <si>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</si>
  <si>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</si>
  <si>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</si>
  <si>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</si>
  <si>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</si>
  <si>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</si>
  <si>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</si>
  <si>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</si>
  <si>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</si>
  <si>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</si>
  <si>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</si>
  <si>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</si>
  <si>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</si>
  <si>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</si>
  <si>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</si>
  <si>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</si>
  <si>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</si>
  <si>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</si>
  <si>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</si>
  <si>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</si>
  <si>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</si>
  <si>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</si>
  <si>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</si>
  <si>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</si>
  <si>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</si>
  <si>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</si>
  <si>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</si>
  <si>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</si>
  <si>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</si>
  <si>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</si>
  <si>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</si>
  <si>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</si>
  <si>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</si>
  <si>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</si>
  <si>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</si>
  <si>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</si>
  <si>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</si>
  <si>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</si>
  <si>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</si>
  <si>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</si>
  <si>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</si>
  <si>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</si>
  <si>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</si>
  <si>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</si>
  <si>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</si>
  <si>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</si>
  <si>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</si>
  <si>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</si>
  <si>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</si>
  <si>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</si>
  <si>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</si>
  <si>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</si>
  <si>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</si>
  <si>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</si>
  <si>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</si>
  <si>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</si>
  <si>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</si>
  <si>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</si>
  <si>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</si>
  <si>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</si>
  <si>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</si>
  <si>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</si>
  <si>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</si>
  <si>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</si>
  <si>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</si>
  <si>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</si>
  <si>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</si>
  <si>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</si>
  <si>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</si>
  <si>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</si>
  <si>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</si>
  <si>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</si>
  <si>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</si>
  <si>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</si>
  <si>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</si>
  <si>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</si>
  <si>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</si>
  <si>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</si>
  <si>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</si>
  <si>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</si>
  <si>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</si>
  <si>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</si>
  <si>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</si>
  <si>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</si>
  <si>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</si>
  <si>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</si>
  <si>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</si>
  <si>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</si>
  <si>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</si>
  <si>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</si>
  <si>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</si>
  <si>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</si>
  <si>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</si>
  <si>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</si>
  <si>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</si>
  <si>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</si>
  <si>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</si>
  <si>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</si>
  <si>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</si>
  <si>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</si>
  <si>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</si>
  <si>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</si>
  <si>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</si>
  <si>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</si>
  <si>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</si>
  <si>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</si>
  <si>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</si>
  <si>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</si>
  <si>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</si>
  <si>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</si>
  <si>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</si>
  <si>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</si>
  <si>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</si>
  <si>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</si>
  <si>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</si>
  <si>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</si>
  <si>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</si>
  <si>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</si>
  <si>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</si>
  <si>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</si>
  <si>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</si>
  <si>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</si>
  <si>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</si>
  <si>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</si>
  <si>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</si>
  <si>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</si>
  <si>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</si>
  <si>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</si>
  <si>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</si>
  <si>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</si>
  <si>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</si>
  <si>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</si>
  <si>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</si>
  <si>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</si>
  <si>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</si>
  <si>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</si>
  <si>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</si>
  <si>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</si>
  <si>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</si>
  <si>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</si>
  <si>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</si>
  <si>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</si>
  <si>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</si>
  <si>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</si>
  <si>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</si>
  <si>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</si>
  <si>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</si>
  <si>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</si>
  <si>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</si>
  <si>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</si>
  <si>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</si>
  <si>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</si>
  <si>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</si>
  <si>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</si>
  <si>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</si>
  <si>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</si>
  <si>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</si>
  <si>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</si>
  <si>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</si>
  <si>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</si>
  <si>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</si>
  <si>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</si>
  <si>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</si>
  <si>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</si>
  <si>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</si>
  <si>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</si>
  <si>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</si>
  <si>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</si>
  <si>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</si>
  <si>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</si>
  <si>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</si>
  <si>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</si>
  <si>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</si>
  <si>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</si>
  <si>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</si>
  <si>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</si>
  <si>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</si>
  <si>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</si>
  <si>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</si>
  <si>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</si>
  <si>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</si>
  <si>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</si>
  <si>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</si>
  <si>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</si>
  <si>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</si>
  <si>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</si>
  <si>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</si>
  <si>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</si>
  <si>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</si>
  <si>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</si>
  <si>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</si>
  <si>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</si>
  <si>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</si>
  <si>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</si>
  <si>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</si>
  <si>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</si>
  <si>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</si>
  <si>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</si>
  <si>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</si>
  <si>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</si>
  <si>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</si>
  <si>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</si>
  <si>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</si>
  <si>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</si>
  <si>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</si>
  <si>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</si>
  <si>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</si>
  <si>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</si>
  <si>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</si>
  <si>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</si>
  <si>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</si>
  <si>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</si>
  <si>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</si>
  <si>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</si>
  <si>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</si>
  <si>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</si>
  <si>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</si>
  <si>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</si>
  <si>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</si>
  <si>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</si>
  <si>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</si>
  <si>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</si>
  <si>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</si>
  <si>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</si>
  <si>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</si>
  <si>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</si>
  <si>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</si>
  <si>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</si>
  <si>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</si>
  <si>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</si>
  <si>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</si>
  <si>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</si>
  <si>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</si>
  <si>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</si>
  <si>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</si>
  <si>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</si>
  <si>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</si>
  <si>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</si>
  <si>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</si>
  <si>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</si>
  <si>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</si>
  <si>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</si>
  <si>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</si>
  <si>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</si>
  <si>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</si>
  <si>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</si>
  <si>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</si>
  <si>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</si>
  <si>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</si>
  <si>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</si>
  <si>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</si>
  <si>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</si>
  <si>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</si>
  <si>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</si>
  <si>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</si>
  <si>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</si>
  <si>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</si>
  <si>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</si>
  <si>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</si>
  <si>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</si>
  <si>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</si>
  <si>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</si>
  <si>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</si>
  <si>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</si>
  <si>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</si>
  <si>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</si>
  <si>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</si>
  <si>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</si>
  <si>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</si>
  <si>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</si>
  <si>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</si>
  <si>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</si>
  <si>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</si>
  <si>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</si>
  <si>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</si>
  <si>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</si>
  <si>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</si>
  <si>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</si>
  <si>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</si>
  <si>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</si>
  <si>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</si>
  <si>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</si>
  <si>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</si>
  <si>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</si>
  <si>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</si>
  <si>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</si>
  <si>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</si>
  <si>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</si>
  <si>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</si>
  <si>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</si>
  <si>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</si>
  <si>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</si>
  <si>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</si>
  <si>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</si>
  <si>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</si>
  <si>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</si>
  <si>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</si>
  <si>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</si>
  <si>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</si>
  <si>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</si>
  <si>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</si>
  <si>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</si>
  <si>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</si>
  <si>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</si>
  <si>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</si>
  <si>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</si>
  <si>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</si>
  <si>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</si>
  <si>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</si>
  <si>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</si>
  <si>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</si>
  <si>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</si>
  <si>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</si>
  <si>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</si>
  <si>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</si>
  <si>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</si>
  <si>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</si>
  <si>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</si>
  <si>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</si>
  <si>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</si>
  <si>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</si>
  <si>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</si>
  <si>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</si>
  <si>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</si>
  <si>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</si>
  <si>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</si>
  <si>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</si>
  <si>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</si>
  <si>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</si>
  <si>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</si>
  <si>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</si>
  <si>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</si>
  <si>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</si>
  <si>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</si>
  <si>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</si>
  <si>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</si>
  <si>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</si>
  <si>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</si>
  <si>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</si>
  <si>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</si>
  <si>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</si>
  <si>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</si>
  <si>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</si>
  <si>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</si>
  <si>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</si>
  <si>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</si>
  <si>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</si>
  <si>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</si>
  <si>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</si>
  <si>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</si>
  <si>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</si>
  <si>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</si>
  <si>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</si>
  <si>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</si>
  <si>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</si>
  <si>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</si>
  <si>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</si>
  <si>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</si>
  <si>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</si>
  <si>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</si>
  <si>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</si>
  <si>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</si>
  <si>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</si>
  <si>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</si>
  <si>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</si>
  <si>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</si>
  <si>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</si>
  <si>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</si>
  <si>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</si>
  <si>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</si>
  <si>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</si>
  <si>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</si>
  <si>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</si>
  <si>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</si>
  <si>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</si>
  <si>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</si>
  <si>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</si>
  <si>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</si>
  <si>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</si>
  <si>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</si>
  <si>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</si>
  <si>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</si>
  <si>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</si>
  <si>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</si>
  <si>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</si>
  <si>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</si>
  <si>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</si>
  <si>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</si>
  <si>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</si>
  <si>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</si>
  <si>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</si>
  <si>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</si>
  <si>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</si>
  <si>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</si>
  <si>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</si>
  <si>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</si>
  <si>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</si>
  <si>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</si>
  <si>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</si>
  <si>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</si>
  <si>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</si>
  <si>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</si>
  <si>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</si>
  <si>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</si>
  <si>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</si>
  <si>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</si>
  <si>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</si>
  <si>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</si>
  <si>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</si>
  <si>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</si>
  <si>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</si>
  <si>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</si>
  <si>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</si>
  <si>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</si>
  <si>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</si>
  <si>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</si>
  <si>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</si>
  <si>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</si>
  <si>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</si>
  <si>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</si>
  <si>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</si>
  <si>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</si>
  <si>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</si>
  <si>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</si>
  <si>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</si>
  <si>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</si>
  <si>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</si>
  <si>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</si>
  <si>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</si>
  <si>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</si>
  <si>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</si>
  <si>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</si>
  <si>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</si>
  <si>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</si>
  <si>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</si>
  <si>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</si>
  <si>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</si>
  <si>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</si>
  <si>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</si>
  <si>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</si>
  <si>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</si>
  <si>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</si>
  <si>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</si>
  <si>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</si>
  <si>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</si>
  <si>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</si>
  <si>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</si>
  <si>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</si>
  <si>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</si>
  <si>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</si>
  <si>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</si>
  <si>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</si>
  <si>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</si>
  <si>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</si>
  <si>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</si>
  <si>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</si>
  <si>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</si>
  <si>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</si>
  <si>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</si>
  <si>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</si>
  <si>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</si>
  <si>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</si>
  <si>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</si>
  <si>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</si>
  <si>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</si>
  <si>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</si>
  <si>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</si>
  <si>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</si>
  <si>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</si>
  <si>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</si>
  <si>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</si>
  <si>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</si>
  <si>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</si>
  <si>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</si>
  <si>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</si>
  <si>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</si>
  <si>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</si>
  <si>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</si>
  <si>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</si>
  <si>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</si>
  <si>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</si>
  <si>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</si>
  <si>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</si>
  <si>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</si>
  <si>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</si>
  <si>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</si>
  <si>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</si>
  <si>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</si>
  <si>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</si>
  <si>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</si>
  <si>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</si>
  <si>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</si>
  <si>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</si>
  <si>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</si>
  <si>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</si>
  <si>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</si>
  <si>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</si>
  <si>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</si>
  <si>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</si>
  <si>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</si>
  <si>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</si>
  <si>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</si>
  <si>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</si>
  <si>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</si>
  <si>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</si>
  <si>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</si>
  <si>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</si>
  <si>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</si>
  <si>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</si>
  <si>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</si>
  <si>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</si>
  <si>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</si>
  <si>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</si>
  <si>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</si>
  <si>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</si>
  <si>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</si>
  <si>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</si>
  <si>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</si>
  <si>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</si>
  <si>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</si>
  <si>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</si>
  <si>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</si>
  <si>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</si>
  <si>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</si>
  <si>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</si>
  <si>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</si>
  <si>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</si>
  <si>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</si>
  <si>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</si>
  <si>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</si>
  <si>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</si>
  <si>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</si>
  <si>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</si>
  <si>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</si>
  <si>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</si>
  <si>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</si>
  <si>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</si>
  <si>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</si>
  <si>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</si>
  <si>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</si>
  <si>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</si>
  <si>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</si>
  <si>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</si>
  <si>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</si>
  <si>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</si>
  <si>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</si>
  <si>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</si>
  <si>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</si>
  <si>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</si>
  <si>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</si>
  <si>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</si>
  <si>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</si>
  <si>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</si>
  <si>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</si>
  <si>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</si>
  <si>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</si>
  <si>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</si>
  <si>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</si>
  <si>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</si>
  <si>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</si>
  <si>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</si>
  <si>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</si>
  <si>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</si>
  <si>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</si>
  <si>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</si>
  <si>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</si>
  <si>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</si>
  <si>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</si>
  <si>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</si>
  <si>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</si>
  <si>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</si>
  <si>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</si>
  <si>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</si>
  <si>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</si>
  <si>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</si>
  <si>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</si>
  <si>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</si>
  <si>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</si>
  <si>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</si>
  <si>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</si>
  <si>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</si>
  <si>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</si>
  <si>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</si>
  <si>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</si>
  <si>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</si>
  <si>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</si>
  <si>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</si>
  <si>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</si>
  <si>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</si>
  <si>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</si>
  <si>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</si>
  <si>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</si>
  <si>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</si>
  <si>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</si>
  <si>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</si>
  <si>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</si>
  <si>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</si>
  <si>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</si>
  <si>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</si>
  <si>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</si>
  <si>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</si>
  <si>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</si>
  <si>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</si>
  <si>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</si>
  <si>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</si>
  <si>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</si>
  <si>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</si>
  <si>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</si>
  <si>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</si>
  <si>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</si>
  <si>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</si>
  <si>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</si>
  <si>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</si>
  <si>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</si>
  <si>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</si>
  <si>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</si>
  <si>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</si>
  <si>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</si>
  <si>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</si>
  <si>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</si>
  <si>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</si>
  <si>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</si>
  <si>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</si>
  <si>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</si>
  <si>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</si>
  <si>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</si>
  <si>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</si>
  <si>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</si>
  <si>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</si>
  <si>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</si>
  <si>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</si>
  <si>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</si>
  <si>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</si>
  <si>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</si>
  <si>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</si>
  <si>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</si>
  <si>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</si>
  <si>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</si>
  <si>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</si>
  <si>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</si>
  <si>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</si>
  <si>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</si>
  <si>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</si>
  <si>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</si>
  <si>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</si>
  <si>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</si>
  <si>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</si>
  <si>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</si>
  <si>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</si>
  <si>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</si>
  <si>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</si>
  <si>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</si>
  <si>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</si>
  <si>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</si>
  <si>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</si>
  <si>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</si>
  <si>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</si>
  <si>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</si>
  <si>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</si>
  <si>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</si>
  <si>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</si>
  <si>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</si>
  <si>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</si>
  <si>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</si>
  <si>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</si>
  <si>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</si>
  <si>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</si>
  <si>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</si>
  <si>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</si>
  <si>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</si>
  <si>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</si>
  <si>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</si>
  <si>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</si>
  <si>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</si>
  <si>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</si>
  <si>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</si>
  <si>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</si>
  <si>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</si>
  <si>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</si>
  <si>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</si>
  <si>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</si>
  <si>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</si>
  <si>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</si>
  <si>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</si>
  <si>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</si>
  <si>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</si>
  <si>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</si>
  <si>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</si>
  <si>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</si>
  <si>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</si>
  <si>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</si>
  <si>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</si>
  <si>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</si>
  <si>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</si>
  <si>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</si>
  <si>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</si>
  <si>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</si>
  <si>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</si>
  <si>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</si>
  <si>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</si>
  <si>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</si>
  <si>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</si>
  <si>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</si>
  <si>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</si>
  <si>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</si>
  <si>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</si>
  <si>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</si>
  <si>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</si>
  <si>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</si>
  <si>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</si>
  <si>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</si>
  <si>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</si>
  <si>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</si>
  <si>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</si>
  <si>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</si>
  <si>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</si>
  <si>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</si>
  <si>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</si>
  <si>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</si>
  <si>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</si>
  <si>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</si>
  <si>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</si>
  <si>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</si>
  <si>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</si>
  <si>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</si>
  <si>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</si>
  <si>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</si>
  <si>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</si>
  <si>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</si>
  <si>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</si>
  <si>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</si>
  <si>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</si>
  <si>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</si>
  <si>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</si>
  <si>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</si>
  <si>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</si>
  <si>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</si>
  <si>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</si>
  <si>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</si>
  <si>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</si>
  <si>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</si>
  <si>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</si>
  <si>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</si>
  <si>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</si>
  <si>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</si>
  <si>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</si>
  <si>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</si>
  <si>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</si>
  <si>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</si>
  <si>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</si>
  <si>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</si>
  <si>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</si>
  <si>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</si>
  <si>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</si>
  <si>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</si>
  <si>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</si>
  <si>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</si>
  <si>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</si>
  <si>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</si>
  <si>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</si>
  <si>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</si>
  <si>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</si>
  <si>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</si>
  <si>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</si>
  <si>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</si>
  <si>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</si>
  <si>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</si>
  <si>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</si>
  <si>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</si>
  <si>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</si>
  <si>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</si>
  <si>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</si>
  <si>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</si>
  <si>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</si>
  <si>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</si>
  <si>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</si>
  <si>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</si>
  <si>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</si>
  <si>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</si>
  <si>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</si>
  <si>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</si>
  <si>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</si>
  <si>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</si>
  <si>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</si>
  <si>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</si>
  <si>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</si>
  <si>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</si>
  <si>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</si>
  <si>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</si>
  <si>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</si>
  <si>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</si>
  <si>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</si>
  <si>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</si>
  <si>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</si>
  <si>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</si>
  <si>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</si>
  <si>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</si>
  <si>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</si>
  <si>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</si>
  <si>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</si>
  <si>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</si>
  <si>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</si>
  <si>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</si>
  <si>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</si>
  <si>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</si>
  <si>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</si>
  <si>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</si>
  <si>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</si>
  <si>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</si>
  <si>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</si>
  <si>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</si>
  <si>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</si>
  <si>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</si>
  <si>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</si>
  <si>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</si>
  <si>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</si>
  <si>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</si>
  <si>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</si>
  <si>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</si>
  <si>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</si>
  <si>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</si>
  <si>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</si>
  <si>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</si>
  <si>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</si>
  <si>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</si>
  <si>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</si>
  <si>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</si>
  <si>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</si>
  <si>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</si>
  <si>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</si>
  <si>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</si>
  <si>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</si>
  <si>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</si>
  <si>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</si>
  <si>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</si>
  <si>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</si>
  <si>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</si>
  <si>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</si>
  <si>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</si>
  <si>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</si>
  <si>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</si>
  <si>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</si>
  <si>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</si>
  <si>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</si>
  <si>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</si>
  <si>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</si>
  <si>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</si>
  <si>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</si>
  <si>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</si>
  <si>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</si>
  <si>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</si>
  <si>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</si>
  <si>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</si>
  <si>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</si>
  <si>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</si>
  <si>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</si>
  <si>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</si>
  <si>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</si>
  <si>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</si>
  <si>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</si>
  <si>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</si>
  <si>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</si>
  <si>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</si>
  <si>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</si>
  <si>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</si>
  <si>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</si>
  <si>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</si>
  <si>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</si>
  <si>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</si>
  <si>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</si>
  <si>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</si>
  <si>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</si>
  <si>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</si>
  <si>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</si>
  <si>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</si>
  <si>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</si>
  <si>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</si>
  <si>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</si>
  <si>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</si>
  <si>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</si>
  <si>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</si>
  <si>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</si>
  <si>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</si>
  <si>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</si>
  <si>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</si>
  <si>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</si>
  <si>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</si>
  <si>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</si>
  <si>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</si>
  <si>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</si>
  <si>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</si>
  <si>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</si>
  <si>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</si>
  <si>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</si>
  <si>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</si>
  <si>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</si>
  <si>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</si>
  <si>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</si>
  <si>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</si>
  <si>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</si>
  <si>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</si>
  <si>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</si>
  <si>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</si>
  <si>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</si>
  <si>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</si>
  <si>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</si>
  <si>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</si>
  <si>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</si>
  <si>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</si>
  <si>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</si>
  <si>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</si>
  <si>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</si>
  <si>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</si>
  <si>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</si>
  <si>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</si>
  <si>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</si>
  <si>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</si>
  <si>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</si>
  <si>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</si>
  <si>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</si>
  <si>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</si>
  <si>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</si>
  <si>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</si>
  <si>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</si>
  <si>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</si>
  <si>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</si>
  <si>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</si>
  <si>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</si>
  <si>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</si>
  <si>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</si>
  <si>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</si>
  <si>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</si>
  <si>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</si>
  <si>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</si>
  <si>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</si>
  <si>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</si>
  <si>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</si>
  <si>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</si>
  <si>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</si>
  <si>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</si>
  <si>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</si>
  <si>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</si>
  <si>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</si>
  <si>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</si>
  <si>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</si>
  <si>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</si>
  <si>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</si>
  <si>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</si>
  <si>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</si>
  <si>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</si>
  <si>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</si>
  <si>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</si>
  <si>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</si>
  <si>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</si>
  <si>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</si>
  <si>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</si>
  <si>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</si>
  <si>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</si>
  <si>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</si>
  <si>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</si>
  <si>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</si>
  <si>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</si>
  <si>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</si>
  <si>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</si>
  <si>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</si>
  <si>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</si>
  <si>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</si>
  <si>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</si>
  <si>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</si>
  <si>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</si>
  <si>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</si>
  <si>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</si>
  <si>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</si>
  <si>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</si>
  <si>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</si>
  <si>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</si>
  <si>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</si>
  <si>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</si>
  <si>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</si>
  <si>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</si>
  <si>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</si>
  <si>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</si>
  <si>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</si>
  <si>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</si>
  <si>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</si>
  <si>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</si>
  <si>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</si>
  <si>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</si>
  <si>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</si>
  <si>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</si>
  <si>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</si>
  <si>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</si>
  <si>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</si>
  <si>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</si>
  <si>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</si>
  <si>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</si>
  <si>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</si>
  <si>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</si>
  <si>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</si>
  <si>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</si>
  <si>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</si>
  <si>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</si>
  <si>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</si>
  <si>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</si>
  <si>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</si>
  <si>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</si>
  <si>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</si>
  <si>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</si>
  <si>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</si>
  <si>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</si>
  <si>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</si>
  <si>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</si>
  <si>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</si>
  <si>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</si>
  <si>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</si>
  <si>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</si>
  <si>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</si>
  <si>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</si>
  <si>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</si>
  <si>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</si>
  <si>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</si>
  <si>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</si>
  <si>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</si>
  <si>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</si>
  <si>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</si>
  <si>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</si>
  <si>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</si>
  <si>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</si>
  <si>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</si>
  <si>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</si>
  <si>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</si>
  <si>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</si>
  <si>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</si>
  <si>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</si>
  <si>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</si>
  <si>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</si>
  <si>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</si>
  <si>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</si>
  <si>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</si>
  <si>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</si>
  <si>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</si>
  <si>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</si>
  <si>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</si>
  <si>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</si>
  <si>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</si>
  <si>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</si>
  <si>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</si>
  <si>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</si>
  <si>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</si>
  <si>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</si>
  <si>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</si>
  <si>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</si>
  <si>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</si>
  <si>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</si>
  <si>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</si>
  <si>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</si>
  <si>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</si>
  <si>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</si>
  <si>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</si>
  <si>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</si>
  <si>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</si>
  <si>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</si>
  <si>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</si>
  <si>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</si>
  <si>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</si>
  <si>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</si>
  <si>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</si>
  <si>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</si>
  <si>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</si>
  <si>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</si>
  <si>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</si>
  <si>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</si>
  <si>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</si>
  <si>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</si>
  <si>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</si>
  <si>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</si>
  <si>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</si>
  <si>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</si>
  <si>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</si>
  <si>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</si>
  <si>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</si>
  <si>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</si>
  <si>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</si>
  <si>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</si>
  <si>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</si>
  <si>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</si>
  <si>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</si>
  <si>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</si>
  <si>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</si>
  <si>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</si>
  <si>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</si>
  <si>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</si>
  <si>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</si>
  <si>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</si>
  <si>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</si>
  <si>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</si>
  <si>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</si>
  <si>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</si>
  <si>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</si>
  <si>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</si>
  <si>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</si>
  <si>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</si>
  <si>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</si>
  <si>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</si>
  <si>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</si>
  <si>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</si>
  <si>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</si>
  <si>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</si>
  <si>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</si>
  <si>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</si>
  <si>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</si>
  <si>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</si>
  <si>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</si>
  <si>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</si>
  <si>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</si>
  <si>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</si>
  <si>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</si>
  <si>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</si>
  <si>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</si>
  <si>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</si>
  <si>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</si>
  <si>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</si>
  <si>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</si>
  <si>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</si>
  <si>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</si>
  <si>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</si>
  <si>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</si>
  <si>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</si>
  <si>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</si>
  <si>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</si>
  <si>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</si>
  <si>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</si>
  <si>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</si>
  <si>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</si>
  <si>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</si>
  <si>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</si>
  <si>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</si>
  <si>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</si>
  <si>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</si>
  <si>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</si>
  <si>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</si>
  <si>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</si>
  <si>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</si>
  <si>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</si>
  <si>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</si>
  <si>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</si>
  <si>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</si>
  <si>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</si>
  <si>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</si>
  <si>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</si>
  <si>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</si>
  <si>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</si>
  <si>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</si>
  <si>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</si>
  <si>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</si>
  <si>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</si>
  <si>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</si>
  <si>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</si>
  <si>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</si>
  <si>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</si>
  <si>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</si>
  <si>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</si>
  <si>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</si>
  <si>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</si>
  <si>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</si>
  <si>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</si>
  <si>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</si>
  <si>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</si>
  <si>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</si>
  <si>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</si>
  <si>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</si>
  <si>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</si>
  <si>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</si>
  <si>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</si>
  <si>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</si>
  <si>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</si>
  <si>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</si>
  <si>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</si>
  <si>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</si>
  <si>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</si>
  <si>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</si>
  <si>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</si>
  <si>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</si>
  <si>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</si>
  <si>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</si>
  <si>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</si>
  <si>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</si>
  <si>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</si>
  <si>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</si>
  <si>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</si>
  <si>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</si>
  <si>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</si>
  <si>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</si>
  <si>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</si>
  <si>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</si>
  <si>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</si>
  <si>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</si>
  <si>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</si>
  <si>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</si>
  <si>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</si>
  <si>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</si>
  <si>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</si>
  <si>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</si>
  <si>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</si>
  <si>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</si>
  <si>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</si>
  <si>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</si>
  <si>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</si>
  <si>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</si>
  <si>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</si>
  <si>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</si>
  <si>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</si>
  <si>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</si>
  <si>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</si>
  <si>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</si>
  <si>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</si>
  <si>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</si>
  <si>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</si>
  <si>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</si>
  <si>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</si>
  <si>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</si>
  <si>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</si>
  <si>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</si>
  <si>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</si>
  <si>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</si>
  <si>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</si>
  <si>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</si>
  <si>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</si>
  <si>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</si>
  <si>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</si>
  <si>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</si>
  <si>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</si>
  <si>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</si>
  <si>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</si>
  <si>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</si>
  <si>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</si>
  <si>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</si>
  <si>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</si>
  <si>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</si>
  <si>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</si>
  <si>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</si>
  <si>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</si>
  <si>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</si>
  <si>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</si>
  <si>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</si>
  <si>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</si>
  <si>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</si>
  <si>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</si>
  <si>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</si>
  <si>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</si>
  <si>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</si>
  <si>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</si>
  <si>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</si>
  <si>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</si>
  <si>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</si>
  <si>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</si>
  <si>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</si>
  <si>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</si>
  <si>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</si>
  <si>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</si>
  <si>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</si>
  <si>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</si>
  <si>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</si>
  <si>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</si>
  <si>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</si>
  <si>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</si>
  <si>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</si>
  <si>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</si>
  <si>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</si>
  <si>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</si>
  <si>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</si>
  <si>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</si>
  <si>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</si>
  <si>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</si>
  <si>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</si>
  <si>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</si>
  <si>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</si>
  <si>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</si>
  <si>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</si>
  <si>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</si>
  <si>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</si>
  <si>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</si>
  <si>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</si>
  <si>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</si>
  <si>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</si>
  <si>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</si>
  <si>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</si>
  <si>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</si>
  <si>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</si>
  <si>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</si>
  <si>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</si>
  <si>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</si>
  <si>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</si>
  <si>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</si>
  <si>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</si>
  <si>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</si>
  <si>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</si>
  <si>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</si>
  <si>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</si>
  <si>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</si>
  <si>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</si>
  <si>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</si>
  <si>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</si>
  <si>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</si>
  <si>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</si>
  <si>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</si>
  <si>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</si>
  <si>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</si>
  <si>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</si>
  <si>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</si>
  <si>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</si>
  <si>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</si>
  <si>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</si>
  <si>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</si>
  <si>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</si>
  <si>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</si>
  <si>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</si>
  <si>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</si>
  <si>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</si>
  <si>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</si>
  <si>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</si>
  <si>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</si>
  <si>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</si>
  <si>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</si>
  <si>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</si>
  <si>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</si>
  <si>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</si>
  <si>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</si>
  <si>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</si>
  <si>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</si>
  <si>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</si>
  <si>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</si>
  <si>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</si>
  <si>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</si>
  <si>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</si>
  <si>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</si>
  <si>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</si>
  <si>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</si>
  <si>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</si>
  <si>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</si>
  <si>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</si>
  <si>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</si>
  <si>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</si>
  <si>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</si>
  <si>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</si>
  <si>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</si>
  <si>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</si>
  <si>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</si>
  <si>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</si>
  <si>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</si>
  <si>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</si>
  <si>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</si>
  <si>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</si>
  <si>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</si>
  <si>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</si>
  <si>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</si>
  <si>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</si>
  <si>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</si>
  <si>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</si>
  <si>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</si>
  <si>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</si>
  <si>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</si>
  <si>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</si>
  <si>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</si>
  <si>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</si>
  <si>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</si>
  <si>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</si>
  <si>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</si>
  <si>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</si>
  <si>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</si>
  <si>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</si>
  <si>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</si>
  <si>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</si>
  <si>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</si>
  <si>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</si>
  <si>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</si>
  <si>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</si>
  <si>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</si>
  <si>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</si>
  <si>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</si>
  <si>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</si>
  <si>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</si>
  <si>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</si>
  <si>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</si>
  <si>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</si>
  <si>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</si>
  <si>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</si>
  <si>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</si>
  <si>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</si>
  <si>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</si>
  <si>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</si>
  <si>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</si>
  <si>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</si>
  <si>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</si>
  <si>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</si>
  <si>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</si>
  <si>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</si>
  <si>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</si>
  <si>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</si>
  <si>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</si>
  <si>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</si>
  <si>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</si>
  <si>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</si>
  <si>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</si>
  <si>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</si>
  <si>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</si>
  <si>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</si>
  <si>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</si>
  <si>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</si>
  <si>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</si>
  <si>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</si>
  <si>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</si>
  <si>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</si>
  <si>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</si>
  <si>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</si>
  <si>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</si>
  <si>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</si>
  <si>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</si>
  <si>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</si>
  <si>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</si>
  <si>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</si>
  <si>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</si>
  <si>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</si>
  <si>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</si>
  <si>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</si>
  <si>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</si>
  <si>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</si>
  <si>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</si>
  <si>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</si>
  <si>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</si>
  <si>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</si>
  <si>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</si>
  <si>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</si>
  <si>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</si>
  <si>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</si>
  <si>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</si>
  <si>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</si>
  <si>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</si>
  <si>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</si>
  <si>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</si>
  <si>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</si>
  <si>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</si>
  <si>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</si>
  <si>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</si>
  <si>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</si>
  <si>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</si>
  <si>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</si>
  <si>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</si>
  <si>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</si>
  <si>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</si>
  <si>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</si>
  <si>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</si>
  <si>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</si>
  <si>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</si>
  <si>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</si>
  <si>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</si>
  <si>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</si>
  <si>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</si>
  <si>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</si>
  <si>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</si>
  <si>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</si>
  <si>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</si>
  <si>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</si>
  <si>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</si>
  <si>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</si>
  <si>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</si>
  <si>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</si>
  <si>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</si>
  <si>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</si>
  <si>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</si>
  <si>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</si>
  <si>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</si>
  <si>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</si>
  <si>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</si>
  <si>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</si>
  <si>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</si>
  <si>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</si>
  <si>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</si>
  <si>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</si>
  <si>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</si>
  <si>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</si>
  <si>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</si>
  <si>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</si>
  <si>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</si>
  <si>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</si>
  <si>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</si>
  <si>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</si>
  <si>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</si>
  <si>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</si>
  <si>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</si>
  <si>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</si>
  <si>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</si>
  <si>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</si>
  <si>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</si>
  <si>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</si>
  <si>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</si>
  <si>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</si>
  <si>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</si>
  <si>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</si>
  <si>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</si>
  <si>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</si>
  <si>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</si>
  <si>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</si>
  <si>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</si>
  <si>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</si>
  <si>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</si>
  <si>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</si>
  <si>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</si>
  <si>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</si>
  <si>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</si>
  <si>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</si>
  <si>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</si>
  <si>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</si>
  <si>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</si>
  <si>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</si>
  <si>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</si>
  <si>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</si>
  <si>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</si>
  <si>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</si>
  <si>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</si>
  <si>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</si>
  <si>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</si>
  <si>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</si>
  <si>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</si>
  <si>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</si>
  <si>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</si>
  <si>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</si>
  <si>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</si>
  <si>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</si>
  <si>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</si>
  <si>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</si>
  <si>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</si>
  <si>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</si>
  <si>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</si>
  <si>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</si>
  <si>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</si>
  <si>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</si>
  <si>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</si>
  <si>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</si>
  <si>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</si>
  <si>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</si>
  <si>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</si>
  <si>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</si>
  <si>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</si>
  <si>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</si>
  <si>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</si>
  <si>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</si>
  <si>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</si>
  <si>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</si>
  <si>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</si>
  <si>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</si>
  <si>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</si>
  <si>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</si>
  <si>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</si>
  <si>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</si>
  <si>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</si>
  <si>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</si>
  <si>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</si>
  <si>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</si>
  <si>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</si>
  <si>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</si>
  <si>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</si>
  <si>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</si>
  <si>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</si>
  <si>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</si>
  <si>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</si>
  <si>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</si>
  <si>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</si>
  <si>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</si>
  <si>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</si>
  <si>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</si>
  <si>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</si>
  <si>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</si>
  <si>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</si>
  <si>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</si>
  <si>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</si>
  <si>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</si>
  <si>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</si>
  <si>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</si>
  <si>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</si>
  <si>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</si>
  <si>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</si>
  <si>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</si>
  <si>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</si>
  <si>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</si>
  <si>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</si>
  <si>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</si>
  <si>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</si>
  <si>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</si>
  <si>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</si>
  <si>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</si>
  <si>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</si>
  <si>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</si>
  <si>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</si>
  <si>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</si>
  <si>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</si>
  <si>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</si>
  <si>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</si>
  <si>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</si>
  <si>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</si>
  <si>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</si>
  <si>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</si>
  <si>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</si>
  <si>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</si>
  <si>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</si>
  <si>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</si>
  <si>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</si>
  <si>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</si>
  <si>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</si>
  <si>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</si>
  <si>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</si>
  <si>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</si>
  <si>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</si>
  <si>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</si>
  <si>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</si>
  <si>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</si>
  <si>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</si>
  <si>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</si>
  <si>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</si>
  <si>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</si>
  <si>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</si>
  <si>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</si>
  <si>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</si>
  <si>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</si>
  <si>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</si>
  <si>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</si>
  <si>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</si>
  <si>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</si>
  <si>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</si>
  <si>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</si>
  <si>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</si>
  <si>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</si>
  <si>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</si>
  <si>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</si>
  <si>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</si>
  <si>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</si>
  <si>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</si>
  <si>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</si>
  <si>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</si>
  <si>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</si>
  <si>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</si>
  <si>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</si>
  <si>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</si>
  <si>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</si>
  <si>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</si>
  <si>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</si>
  <si>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</si>
  <si>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</si>
  <si>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</si>
  <si>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</si>
  <si>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</si>
  <si>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</si>
  <si>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</si>
  <si>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</si>
  <si>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</si>
  <si>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</si>
  <si>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</si>
  <si>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</si>
  <si>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</si>
  <si>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</si>
  <si>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</si>
  <si>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</si>
  <si>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</si>
  <si>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</si>
  <si>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</si>
  <si>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</si>
  <si>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</si>
  <si>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</si>
  <si>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</si>
  <si>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</si>
  <si>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</si>
  <si>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</si>
  <si>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</si>
  <si>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</si>
  <si>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</si>
  <si>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</si>
  <si>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</si>
  <si>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</si>
  <si>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</si>
  <si>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</si>
  <si>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</si>
  <si>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</si>
  <si>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</si>
  <si>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</si>
  <si>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</si>
  <si>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</si>
  <si>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</si>
  <si>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</si>
  <si>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</si>
  <si>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</si>
  <si>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</si>
  <si>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</si>
  <si>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</si>
  <si>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</si>
  <si>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</si>
  <si>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</si>
  <si>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</si>
  <si>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</si>
  <si>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</si>
  <si>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</si>
  <si>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</si>
  <si>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</si>
  <si>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</si>
  <si>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</si>
  <si>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</si>
  <si>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</si>
  <si>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</si>
  <si>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</si>
  <si>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</si>
  <si>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</si>
  <si>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</si>
  <si>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</si>
  <si>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</si>
  <si>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</si>
  <si>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</si>
  <si>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</si>
  <si>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</si>
  <si>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</si>
  <si>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</si>
  <si>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</si>
  <si>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</si>
  <si>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</si>
  <si>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</si>
  <si>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</si>
  <si>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</si>
  <si>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</si>
  <si>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</si>
  <si>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</si>
  <si>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</si>
  <si>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</si>
  <si>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</si>
  <si>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</si>
  <si>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</si>
  <si>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</si>
  <si>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</si>
  <si>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</si>
  <si>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</si>
  <si>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</si>
  <si>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</si>
  <si>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</si>
  <si>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</si>
  <si>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</si>
  <si>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</si>
  <si>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</si>
  <si>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</si>
  <si>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</si>
  <si>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</si>
  <si>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</si>
  <si>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</si>
  <si>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</si>
  <si>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</si>
  <si>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</si>
  <si>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</si>
  <si>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</si>
  <si>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</si>
  <si>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</si>
  <si>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</si>
  <si>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</si>
  <si>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</si>
  <si>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</si>
  <si>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</si>
  <si>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</si>
  <si>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</si>
  <si>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</si>
  <si>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</si>
  <si>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</si>
  <si>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</si>
  <si>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</si>
  <si>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</si>
  <si>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</si>
  <si>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</si>
  <si>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</si>
  <si>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</si>
  <si>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</si>
  <si>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</si>
  <si>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</si>
  <si>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</si>
  <si>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</si>
  <si>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</si>
  <si>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</si>
  <si>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</si>
  <si>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</si>
  <si>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</si>
  <si>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</si>
  <si>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</si>
  <si>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</si>
  <si>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</si>
  <si>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</si>
  <si>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</si>
  <si>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</si>
  <si>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</si>
  <si>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</si>
  <si>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</si>
  <si>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</si>
  <si>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</si>
  <si>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</si>
  <si>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</si>
  <si>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</si>
  <si>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</si>
  <si>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</si>
  <si>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</si>
  <si>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</si>
  <si>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</si>
  <si>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</si>
  <si>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</si>
  <si>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</si>
  <si>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</si>
  <si>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</si>
  <si>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</si>
  <si>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</si>
  <si>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</si>
  <si>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</si>
  <si>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</si>
  <si>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</si>
  <si>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</si>
  <si>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</si>
  <si>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</si>
  <si>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</si>
  <si>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</si>
  <si>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</si>
  <si>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</si>
  <si>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</si>
  <si>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</si>
  <si>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</si>
  <si>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</si>
  <si>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</si>
  <si>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</si>
  <si>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</si>
  <si>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</si>
  <si>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</si>
  <si>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</si>
  <si>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</si>
  <si>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</si>
  <si>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</si>
  <si>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</si>
  <si>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</si>
  <si>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</si>
  <si>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</si>
  <si>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</si>
  <si>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</si>
  <si>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</si>
  <si>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</si>
  <si>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</si>
  <si>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</si>
  <si>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</si>
  <si>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</si>
  <si>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</si>
  <si>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</si>
  <si>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</si>
  <si>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</si>
  <si>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</si>
  <si>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</si>
  <si>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</si>
  <si>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</si>
  <si>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</si>
  <si>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</si>
  <si>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</si>
  <si>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</si>
  <si>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</si>
  <si>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</si>
  <si>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</si>
  <si>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</si>
  <si>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</si>
  <si>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</si>
  <si>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</si>
  <si>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</si>
  <si>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</si>
  <si>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</si>
  <si>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</si>
  <si>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</si>
  <si>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</si>
  <si>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</si>
  <si>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</si>
  <si>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</si>
  <si>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</si>
  <si>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</si>
  <si>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</si>
  <si>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</si>
  <si>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</si>
  <si>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</si>
  <si>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</si>
  <si>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</si>
  <si>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</si>
  <si>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</si>
  <si>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</si>
  <si>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</si>
  <si>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</si>
  <si>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</si>
  <si>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</si>
  <si>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</si>
  <si>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</si>
  <si>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</si>
  <si>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</si>
  <si>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</si>
  <si>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</si>
  <si>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</si>
  <si>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</si>
  <si>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</si>
  <si>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</si>
  <si>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</si>
  <si>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</si>
  <si>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</si>
  <si>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</si>
  <si>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</si>
  <si>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</si>
  <si>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</si>
  <si>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</si>
  <si>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</si>
  <si>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</si>
  <si>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</si>
  <si>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</si>
  <si>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</si>
  <si>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</si>
  <si>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</si>
  <si>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</si>
  <si>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</si>
  <si>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</si>
  <si>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</si>
  <si>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</si>
  <si>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</si>
  <si>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</si>
  <si>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</si>
  <si>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</si>
  <si>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</si>
  <si>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</si>
  <si>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</si>
  <si>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</si>
  <si>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</si>
  <si>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</si>
  <si>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</si>
  <si>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</si>
  <si>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</si>
  <si>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</si>
  <si>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</si>
  <si>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</si>
  <si>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</si>
  <si>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</si>
  <si>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</si>
  <si>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</si>
  <si>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</si>
  <si>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</si>
  <si>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</si>
  <si>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</si>
  <si>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</si>
  <si>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</si>
  <si>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</si>
  <si>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</si>
  <si>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</si>
  <si>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</si>
  <si>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</si>
  <si>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</si>
  <si>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</si>
  <si>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</si>
  <si>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</si>
  <si>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</si>
  <si>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</si>
  <si>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</si>
  <si>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</si>
  <si>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</si>
  <si>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</si>
  <si>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</si>
  <si>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</si>
  <si>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</si>
  <si>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</si>
  <si>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</si>
  <si>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</si>
  <si>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</si>
  <si>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</si>
  <si>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</si>
  <si>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</si>
  <si>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</si>
  <si>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</si>
  <si>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</si>
  <si>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</si>
  <si>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</si>
  <si>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</si>
  <si>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</si>
  <si>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</si>
  <si>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</si>
  <si>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</si>
  <si>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</si>
  <si>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</si>
  <si>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</si>
  <si>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</si>
  <si>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</si>
  <si>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</si>
  <si>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</si>
  <si>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</si>
  <si>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</si>
  <si>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</si>
  <si>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</si>
  <si>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</si>
  <si>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</si>
  <si>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</si>
  <si>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</si>
  <si>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</si>
  <si>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</si>
  <si>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</si>
  <si>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</si>
  <si>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</si>
  <si>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</si>
  <si>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</si>
  <si>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</si>
  <si>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</si>
  <si>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</si>
  <si>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</si>
  <si>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</si>
  <si>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</si>
  <si>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</si>
  <si>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</si>
  <si>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</si>
  <si>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</si>
  <si>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</si>
  <si>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</si>
  <si>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</si>
  <si>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</si>
  <si>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</si>
  <si>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</si>
  <si>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</si>
  <si>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</si>
  <si>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</si>
  <si>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</si>
  <si>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</si>
  <si>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</si>
  <si>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</si>
  <si>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</si>
  <si>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</si>
  <si>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</si>
  <si>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</si>
  <si>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</si>
  <si>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</si>
  <si>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</si>
  <si>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</si>
  <si>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</si>
  <si>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</si>
  <si>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</si>
  <si>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</si>
  <si>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</si>
  <si>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</si>
  <si>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</si>
  <si>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</si>
  <si>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</si>
  <si>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</si>
  <si>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</si>
  <si>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</si>
  <si>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</si>
  <si>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</si>
  <si>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</si>
  <si>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</si>
  <si>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</si>
  <si>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</si>
  <si>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</si>
  <si>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</si>
  <si>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</si>
  <si>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</si>
  <si>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</si>
  <si>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</si>
  <si>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</si>
  <si>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</si>
  <si>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</si>
  <si>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</si>
  <si>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</si>
  <si>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</si>
  <si>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</si>
  <si>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</si>
  <si>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</si>
  <si>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</si>
  <si>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</si>
  <si>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</si>
  <si>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</si>
  <si>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</si>
  <si>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</si>
  <si>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</si>
  <si>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</si>
  <si>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</si>
  <si>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</si>
  <si>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</si>
  <si>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</si>
  <si>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</si>
  <si>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</si>
  <si>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</si>
  <si>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</si>
  <si>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</si>
  <si>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</si>
  <si>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</si>
  <si>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</si>
  <si>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</si>
  <si>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</si>
  <si>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</si>
  <si>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</si>
  <si>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</si>
  <si>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</si>
  <si>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</si>
  <si>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</si>
  <si>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</si>
  <si>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</si>
  <si>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</si>
  <si>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</si>
  <si>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</si>
  <si>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</si>
  <si>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</si>
  <si>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</si>
  <si>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</si>
  <si>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</si>
  <si>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</si>
  <si>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</si>
  <si>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</si>
  <si>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</si>
  <si>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</si>
  <si>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</si>
  <si>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</si>
  <si>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</si>
  <si>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</si>
  <si>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</si>
  <si>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</si>
  <si>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</si>
  <si>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</si>
  <si>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</si>
  <si>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</si>
  <si>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</si>
  <si>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</si>
  <si>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</si>
  <si>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</si>
  <si>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</si>
  <si>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</si>
  <si>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</si>
  <si>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</si>
  <si>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</si>
  <si>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</si>
  <si>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</si>
  <si>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</si>
  <si>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</si>
  <si>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</si>
  <si>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</si>
  <si>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</si>
  <si>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</si>
  <si>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</si>
  <si>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</si>
  <si>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</si>
  <si>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</si>
  <si>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</si>
  <si>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</si>
  <si>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</si>
  <si>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</si>
  <si>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</si>
  <si>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</si>
  <si>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</si>
  <si>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</si>
  <si>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</si>
  <si>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</si>
  <si>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</si>
  <si>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</si>
  <si>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</si>
  <si>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</si>
  <si>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</si>
  <si>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</si>
  <si>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</si>
  <si>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</si>
  <si>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</si>
  <si>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</si>
  <si>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</si>
  <si>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</si>
  <si>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</si>
  <si>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</si>
  <si>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</si>
  <si>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</si>
  <si>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</si>
  <si>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</si>
  <si>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</si>
  <si>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</si>
  <si>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</si>
  <si>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</si>
  <si>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</si>
  <si>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</si>
  <si>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</si>
  <si>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</si>
  <si>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</si>
  <si>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</si>
  <si>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</si>
  <si>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</si>
  <si>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</si>
  <si>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</si>
  <si>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</si>
  <si>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</si>
  <si>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</si>
  <si>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</si>
  <si>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</si>
  <si>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</si>
  <si>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</si>
  <si>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</si>
  <si>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</si>
  <si>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</si>
  <si>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</si>
  <si>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</si>
  <si>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</si>
  <si>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</si>
  <si>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</si>
  <si>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</si>
  <si>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</si>
  <si>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</si>
  <si>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</si>
  <si>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</si>
  <si>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</si>
  <si>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</si>
  <si>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</si>
  <si>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</si>
  <si>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</si>
  <si>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</si>
  <si>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</si>
  <si>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</si>
  <si>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</si>
  <si>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</si>
  <si>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</si>
  <si>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</si>
  <si>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</si>
  <si>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</si>
  <si>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</si>
  <si>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</si>
  <si>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</si>
  <si>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</si>
  <si>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</si>
  <si>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</si>
  <si>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</si>
  <si>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</si>
  <si>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</si>
  <si>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</si>
  <si>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</si>
  <si>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</si>
  <si>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</si>
  <si>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</si>
  <si>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</si>
  <si>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</si>
  <si>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</si>
  <si>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</si>
  <si>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</si>
  <si>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</si>
  <si>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</si>
  <si>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</si>
  <si>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</si>
  <si>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</si>
  <si>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</si>
  <si>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</si>
  <si>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</si>
  <si>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</si>
  <si>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</si>
  <si>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</si>
  <si>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</si>
  <si>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</si>
  <si>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</si>
  <si>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</si>
  <si>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</si>
  <si>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</si>
  <si>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</si>
  <si>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</si>
  <si>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</si>
  <si>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</si>
  <si>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</si>
  <si>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</si>
  <si>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</si>
  <si>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</si>
  <si>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</si>
  <si>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</si>
  <si>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</si>
  <si>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</si>
  <si>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</si>
  <si>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</si>
  <si>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</si>
  <si>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</si>
  <si>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</si>
  <si>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</si>
  <si>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</si>
  <si>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</si>
  <si>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</si>
  <si>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</si>
  <si>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</si>
  <si>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</si>
  <si>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</si>
  <si>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</si>
  <si>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</si>
  <si>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</si>
  <si>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</si>
  <si>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</si>
  <si>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</si>
  <si>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</si>
  <si>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</si>
  <si>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</si>
  <si>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</si>
  <si>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</si>
  <si>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</si>
  <si>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</si>
  <si>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</si>
  <si>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</si>
  <si>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</si>
  <si>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</si>
  <si>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</si>
  <si>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</si>
  <si>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</si>
  <si>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</si>
  <si>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</si>
  <si>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</si>
  <si>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</si>
  <si>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</si>
  <si>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</si>
  <si>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</si>
  <si>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</si>
  <si>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</si>
  <si>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</si>
  <si>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</si>
  <si>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</si>
  <si>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</si>
  <si>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</si>
  <si>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</si>
  <si>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</si>
  <si>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</si>
  <si>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</si>
  <si>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</si>
  <si>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</si>
  <si>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</si>
  <si>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</si>
  <si>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</si>
  <si>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</si>
  <si>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</si>
  <si>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</si>
  <si>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</si>
  <si>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</si>
  <si>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</si>
  <si>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</si>
  <si>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</si>
  <si>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</si>
  <si>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</si>
  <si>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</si>
  <si>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</si>
  <si>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</si>
  <si>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</si>
  <si>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</si>
  <si>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</si>
  <si>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</si>
  <si>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</si>
  <si>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</si>
  <si>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</si>
  <si>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</si>
  <si>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</si>
  <si>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</si>
  <si>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</si>
  <si>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</si>
  <si>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</si>
  <si>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</si>
  <si>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</si>
  <si>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</si>
  <si>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</si>
  <si>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</si>
  <si>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</si>
  <si>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</si>
  <si>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</si>
  <si>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</si>
  <si>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</si>
  <si>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</si>
  <si>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</si>
  <si>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</si>
  <si>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</si>
  <si>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</si>
  <si>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</si>
  <si>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</si>
  <si>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</si>
  <si>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</si>
  <si>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</si>
  <si>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</si>
  <si>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</si>
  <si>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</si>
  <si>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</si>
  <si>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</si>
  <si>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</si>
  <si>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</si>
  <si>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</si>
  <si>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</si>
  <si>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</si>
  <si>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</si>
  <si>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</si>
  <si>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</si>
  <si>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</si>
  <si>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</si>
  <si>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</si>
  <si>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</si>
  <si>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</si>
  <si>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</si>
  <si>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</si>
  <si>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</si>
  <si>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</si>
  <si>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</si>
  <si>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</si>
  <si>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</si>
  <si>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</si>
  <si>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</si>
  <si>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</si>
  <si>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</si>
  <si>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</si>
  <si>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</si>
  <si>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</si>
  <si>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</si>
  <si>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</si>
  <si>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</si>
  <si>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</si>
  <si>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</si>
  <si>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</si>
  <si>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</si>
  <si>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</si>
  <si>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</si>
  <si>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</si>
  <si>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</si>
  <si>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</si>
  <si>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</si>
  <si>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</si>
  <si>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</si>
  <si>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</si>
  <si>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</si>
  <si>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</si>
  <si>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</si>
  <si>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</si>
  <si>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</si>
  <si>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</si>
  <si>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</si>
  <si>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</si>
  <si>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</si>
  <si>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</si>
  <si>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</si>
  <si>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</si>
  <si>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</si>
  <si>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</si>
  <si>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</si>
  <si>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</si>
  <si>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</si>
  <si>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</si>
  <si>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</si>
  <si>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</si>
  <si>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</si>
  <si>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</si>
  <si>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</si>
  <si>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</si>
  <si>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</si>
  <si>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</si>
  <si>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</si>
  <si>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</si>
  <si>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</si>
  <si>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</si>
  <si>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</si>
  <si>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</si>
  <si>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</si>
  <si>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</si>
  <si>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</si>
  <si>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</si>
  <si>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</si>
  <si>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</si>
  <si>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</si>
  <si>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</si>
  <si>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</si>
  <si>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</si>
  <si>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</si>
  <si>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</si>
  <si>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</si>
  <si>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</si>
  <si>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</si>
  <si>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</si>
  <si>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</si>
  <si>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</si>
  <si>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</si>
  <si>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</si>
  <si>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</si>
  <si>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</si>
  <si>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</si>
  <si>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</si>
  <si>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</si>
  <si>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</si>
  <si>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</si>
  <si>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</si>
  <si>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</si>
  <si>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</si>
  <si>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</si>
  <si>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</si>
  <si>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</si>
  <si>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</si>
  <si>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</si>
  <si>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</si>
  <si>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</si>
  <si>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</si>
  <si>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</si>
  <si>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</si>
  <si>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</si>
  <si>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</si>
  <si>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</si>
  <si>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</si>
  <si>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</si>
  <si>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</si>
  <si>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</si>
  <si>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</si>
  <si>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</si>
  <si>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</si>
  <si>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</si>
  <si>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</si>
  <si>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</si>
  <si>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</si>
  <si>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</si>
  <si>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</si>
  <si>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</si>
  <si>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</si>
  <si>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</si>
  <si>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</si>
  <si>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</si>
  <si>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</si>
  <si>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</si>
  <si>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</si>
  <si>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</si>
  <si>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</si>
  <si>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</si>
  <si>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</si>
  <si>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</si>
  <si>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</si>
  <si>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</si>
  <si>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</si>
  <si>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</si>
  <si>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</si>
  <si>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</si>
  <si>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</si>
  <si>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</si>
  <si>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</si>
  <si>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</si>
  <si>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</si>
  <si>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</si>
  <si>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</si>
  <si>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</si>
  <si>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</si>
  <si>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</si>
  <si>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</si>
  <si>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</si>
  <si>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</si>
  <si>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</si>
  <si>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</si>
  <si>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</si>
  <si>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</si>
  <si>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</si>
  <si>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</si>
  <si>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</si>
  <si>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</si>
  <si>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</si>
  <si>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</si>
  <si>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</si>
  <si>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</si>
  <si>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</si>
  <si>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</si>
  <si>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</si>
  <si>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</si>
  <si>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</si>
  <si>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</si>
  <si>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</si>
  <si>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</si>
  <si>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</si>
  <si>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</si>
  <si>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</si>
  <si>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</si>
  <si>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</si>
  <si>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</si>
  <si>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</si>
  <si>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</si>
  <si>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</si>
  <si>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</si>
  <si>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</si>
  <si>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</si>
  <si>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</si>
  <si>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</si>
  <si>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</si>
  <si>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</si>
  <si>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</si>
  <si>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</si>
  <si>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</si>
  <si>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</si>
  <si>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</si>
  <si>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</si>
  <si>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</si>
  <si>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</si>
  <si>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</si>
  <si>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</si>
  <si>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</si>
  <si>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</si>
  <si>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</si>
  <si>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</si>
  <si>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</si>
  <si>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</si>
  <si>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</si>
  <si>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</si>
  <si>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</si>
  <si>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</si>
  <si>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</si>
  <si>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</si>
  <si>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</si>
  <si>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</si>
  <si>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</si>
  <si>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</si>
  <si>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</si>
  <si>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</si>
  <si>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</si>
  <si>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</si>
  <si>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</si>
  <si>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</si>
  <si>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</si>
  <si>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</si>
  <si>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</si>
  <si>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</si>
  <si>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</si>
  <si>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</si>
  <si>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</si>
  <si>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</si>
  <si>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</si>
  <si>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</si>
  <si>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</si>
  <si>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</si>
  <si>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</si>
  <si>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</si>
  <si>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</si>
  <si>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</si>
  <si>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</si>
  <si>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</si>
  <si>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</si>
  <si>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</si>
  <si>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</si>
  <si>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</si>
  <si>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</si>
  <si>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</si>
  <si>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</si>
  <si>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</si>
  <si>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</si>
  <si>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</si>
  <si>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</si>
  <si>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</si>
  <si>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</si>
  <si>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</si>
  <si>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</si>
  <si>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</si>
  <si>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</si>
  <si>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</si>
  <si>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</si>
  <si>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</si>
  <si>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</si>
  <si>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</si>
  <si>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</si>
  <si>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</si>
  <si>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</si>
  <si>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</si>
  <si>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</si>
  <si>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</si>
  <si>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</si>
  <si>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</si>
  <si>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</si>
  <si>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</si>
  <si>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</si>
  <si>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</si>
  <si>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</si>
  <si>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</si>
  <si>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</si>
  <si>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</si>
  <si>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</si>
  <si>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</si>
  <si>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</si>
  <si>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</si>
  <si>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</si>
  <si>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</si>
  <si>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</si>
  <si>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</si>
  <si>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</si>
  <si>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</si>
  <si>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</si>
  <si>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</si>
  <si>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</si>
  <si>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</si>
  <si>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</si>
  <si>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</si>
  <si>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</si>
  <si>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</si>
  <si>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</si>
  <si>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</si>
  <si>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</si>
  <si>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</si>
  <si>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</si>
  <si>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</si>
  <si>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</si>
  <si>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</si>
  <si>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</si>
  <si>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</si>
  <si>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</si>
  <si>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</si>
  <si>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</si>
  <si>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</si>
  <si>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</si>
  <si>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</si>
  <si>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</si>
  <si>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</si>
  <si>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</si>
  <si>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</si>
  <si>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</si>
  <si>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</si>
  <si>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</si>
  <si>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</si>
  <si>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</si>
  <si>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</si>
  <si>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</si>
  <si>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</si>
  <si>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</si>
  <si>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</si>
  <si>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</si>
  <si>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</si>
  <si>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</si>
  <si>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</si>
  <si>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</si>
  <si>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</si>
  <si>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</si>
  <si>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</si>
  <si>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</si>
  <si>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</si>
  <si>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</si>
  <si>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</si>
  <si>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</si>
  <si>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</si>
  <si>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</si>
  <si>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</si>
  <si>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</si>
  <si>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</si>
  <si>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</si>
  <si>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</si>
  <si>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</si>
  <si>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</si>
  <si>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</si>
  <si>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</si>
  <si>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</si>
  <si>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</si>
  <si>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</si>
  <si>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</si>
  <si>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</si>
  <si>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</si>
  <si>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</si>
  <si>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</si>
  <si>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</si>
  <si>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</si>
  <si>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</si>
  <si>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</si>
  <si>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</si>
  <si>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</si>
  <si>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</si>
  <si>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</si>
  <si>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</si>
  <si>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</si>
  <si>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</si>
  <si>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</si>
  <si>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</si>
  <si>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</si>
  <si>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</si>
  <si>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</si>
  <si>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</si>
  <si>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</si>
  <si>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</si>
  <si>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</si>
  <si>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</si>
  <si>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</si>
  <si>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</si>
  <si>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</si>
  <si>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</si>
  <si>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</si>
  <si>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</si>
  <si>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</si>
  <si>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</si>
  <si>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</si>
  <si>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</si>
  <si>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</si>
  <si>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</si>
  <si>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</si>
  <si>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</si>
  <si>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</si>
  <si>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</si>
  <si>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</si>
  <si>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</si>
  <si>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</si>
  <si>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</si>
  <si>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</si>
  <si>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</si>
  <si>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</si>
  <si>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</si>
  <si>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</si>
  <si>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</si>
  <si>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</si>
  <si>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</si>
  <si>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</si>
  <si>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</si>
  <si>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</si>
  <si>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</si>
  <si>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</si>
  <si>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</si>
  <si>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</si>
  <si>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</si>
  <si>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</si>
  <si>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</si>
  <si>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</si>
  <si>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</si>
  <si>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</si>
  <si>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</si>
  <si>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</si>
  <si>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</si>
  <si>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</si>
  <si>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</si>
  <si>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</si>
  <si>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</si>
  <si>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</si>
  <si>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</si>
  <si>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</si>
  <si>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</si>
  <si>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</si>
  <si>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</si>
  <si>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</si>
  <si>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</si>
  <si>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</si>
  <si>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</si>
  <si>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</si>
  <si>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</si>
  <si>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</si>
  <si>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</si>
  <si>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</si>
  <si>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</si>
  <si>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</si>
  <si>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</si>
  <si>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</si>
  <si>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</si>
  <si>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</si>
  <si>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</si>
  <si>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</si>
  <si>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</si>
  <si>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</si>
  <si>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</si>
  <si>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</si>
  <si>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</si>
  <si>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</si>
  <si>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</si>
  <si>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</si>
  <si>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</si>
  <si>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</si>
  <si>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</si>
  <si>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</si>
  <si>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</si>
  <si>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</si>
  <si>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</si>
  <si>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</si>
  <si>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</si>
  <si>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</si>
  <si>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</si>
  <si>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</si>
  <si>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</si>
  <si>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</si>
  <si>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</si>
  <si>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</si>
  <si>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</si>
  <si>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</si>
  <si>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</si>
  <si>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</si>
  <si>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</si>
  <si>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</si>
  <si>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</si>
  <si>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</si>
  <si>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</si>
  <si>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</si>
  <si>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</si>
  <si>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</si>
  <si>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</si>
  <si>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</si>
  <si>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</si>
  <si>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</si>
  <si>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</si>
  <si>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</si>
  <si>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</si>
  <si>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</si>
  <si>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</si>
  <si>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</si>
  <si>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</si>
  <si>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</si>
  <si>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</si>
  <si>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</si>
  <si>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</si>
  <si>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</si>
  <si>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</si>
  <si>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</si>
  <si>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</si>
  <si>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</si>
  <si>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</si>
  <si>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</si>
  <si>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</si>
  <si>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</si>
  <si>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</si>
  <si>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</si>
  <si>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</si>
  <si>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</si>
  <si>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</si>
  <si>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</si>
  <si>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</si>
  <si>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</si>
  <si>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</si>
  <si>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</si>
  <si>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</si>
  <si>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</si>
  <si>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</si>
  <si>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</si>
  <si>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</si>
  <si>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</si>
  <si>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</si>
  <si>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</si>
  <si>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</si>
  <si>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</si>
  <si>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</si>
  <si>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</si>
  <si>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</si>
  <si>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</si>
  <si>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</si>
  <si>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</si>
  <si>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</si>
  <si>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</si>
  <si>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</si>
  <si>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</si>
  <si>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</si>
  <si>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</si>
  <si>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</si>
  <si>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</si>
  <si>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</si>
  <si>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</si>
  <si>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</si>
  <si>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</si>
  <si>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</si>
  <si>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</si>
  <si>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</si>
  <si>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</si>
  <si>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</si>
  <si>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</si>
  <si>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</si>
  <si>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</si>
  <si>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</si>
  <si>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</si>
  <si>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</si>
  <si>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</si>
  <si>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</si>
  <si>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</si>
  <si>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</si>
  <si>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</si>
  <si>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</si>
  <si>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</si>
  <si>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</si>
  <si>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</si>
  <si>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</si>
  <si>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</si>
  <si>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</si>
  <si>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</si>
  <si>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</si>
  <si>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</si>
  <si>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</si>
  <si>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</si>
  <si>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</si>
  <si>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</si>
  <si>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</si>
  <si>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</si>
  <si>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</si>
  <si>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</si>
  <si>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</si>
  <si>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</si>
  <si>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</si>
  <si>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</si>
  <si>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</si>
  <si>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</si>
  <si>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</si>
  <si>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</si>
  <si>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</si>
  <si>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</si>
  <si>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</si>
  <si>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</si>
  <si>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</si>
  <si>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</si>
  <si>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</si>
  <si>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</si>
  <si>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</si>
  <si>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</si>
  <si>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</si>
  <si>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</si>
  <si>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</si>
  <si>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</si>
  <si>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</si>
  <si>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</si>
  <si>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</si>
  <si>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</si>
  <si>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</si>
  <si>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</si>
  <si>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</si>
  <si>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</si>
  <si>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</si>
  <si>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</si>
  <si>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</si>
  <si>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</si>
  <si>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</si>
  <si>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</si>
  <si>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</si>
  <si>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</si>
  <si>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</si>
  <si>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</si>
  <si>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</si>
  <si>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</si>
  <si>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</si>
  <si>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</si>
  <si>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</si>
  <si>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</si>
  <si>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</si>
  <si>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</si>
  <si>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</si>
  <si>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</si>
  <si>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</si>
  <si>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</si>
  <si>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</si>
  <si>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</si>
  <si>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</si>
  <si>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</si>
  <si>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</si>
  <si>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</si>
  <si>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</si>
  <si>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</si>
  <si>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</si>
  <si>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</si>
  <si>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</si>
  <si>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</si>
  <si>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</si>
  <si>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</si>
  <si>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</si>
  <si>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</si>
  <si>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</si>
  <si>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</si>
  <si>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</si>
  <si>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</si>
  <si>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</si>
  <si>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</si>
  <si>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</si>
  <si>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</si>
  <si>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</si>
  <si>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</si>
  <si>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</si>
  <si>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</si>
  <si>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</si>
  <si>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</si>
  <si>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</si>
  <si>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</si>
  <si>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</si>
  <si>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</si>
  <si>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</si>
  <si>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</si>
  <si>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</si>
  <si>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</si>
  <si>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</si>
  <si>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</si>
  <si>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</si>
  <si>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</si>
  <si>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</si>
  <si>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</si>
  <si>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</si>
  <si>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</si>
  <si>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</si>
  <si>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</si>
  <si>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</si>
  <si>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</si>
  <si>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</si>
  <si>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</si>
  <si>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</si>
  <si>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</si>
  <si>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</si>
  <si>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</si>
  <si>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</si>
  <si>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</si>
  <si>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</si>
  <si>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</si>
  <si>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</si>
  <si>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</si>
  <si>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</si>
  <si>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</si>
  <si>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</si>
  <si>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</si>
  <si>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</si>
  <si>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</si>
  <si>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</si>
  <si>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</si>
  <si>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</si>
  <si>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</si>
  <si>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</si>
  <si>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</si>
  <si>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</si>
  <si>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</si>
  <si>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</si>
  <si>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</si>
  <si>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</si>
  <si>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</si>
  <si>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</si>
  <si>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</si>
  <si>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</si>
  <si>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</si>
  <si>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</si>
  <si>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</si>
  <si>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</si>
  <si>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</si>
  <si>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</si>
  <si>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</si>
  <si>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</si>
  <si>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</si>
  <si>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</si>
  <si>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</si>
  <si>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</si>
  <si>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</si>
  <si>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</si>
  <si>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</si>
  <si>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</si>
  <si>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</si>
  <si>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</si>
  <si>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</si>
  <si>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</si>
  <si>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</si>
  <si>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</si>
  <si>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</si>
  <si>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</si>
  <si>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</si>
  <si>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</si>
  <si>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</si>
  <si>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</si>
  <si>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</si>
  <si>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</si>
  <si>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</si>
  <si>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</si>
  <si>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</si>
  <si>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</si>
  <si>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</si>
  <si>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</si>
  <si>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</si>
  <si>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</si>
  <si>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</si>
  <si>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</si>
  <si>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</si>
  <si>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</si>
  <si>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</si>
  <si>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</si>
  <si>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</si>
  <si>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</si>
  <si>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</si>
  <si>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</si>
  <si>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</si>
  <si>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</si>
  <si>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</si>
  <si>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</si>
  <si>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</si>
  <si>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</si>
  <si>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</si>
  <si>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</si>
  <si>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</si>
  <si>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</si>
  <si>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</si>
  <si>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</si>
  <si>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</si>
  <si>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</si>
  <si>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</si>
  <si>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</si>
  <si>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</si>
  <si>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</si>
  <si>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</si>
  <si>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</si>
  <si>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</si>
  <si>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</si>
  <si>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</si>
  <si>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</si>
  <si>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</si>
  <si>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</si>
  <si>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</si>
  <si>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</si>
  <si>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</si>
  <si>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</si>
  <si>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</si>
  <si>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</si>
  <si>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</si>
  <si>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</si>
  <si>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</si>
  <si>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</si>
  <si>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</si>
  <si>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</si>
  <si>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</si>
  <si>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</si>
  <si>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</si>
  <si>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</si>
  <si>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</si>
  <si>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</si>
  <si>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</si>
  <si>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</si>
  <si>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</si>
  <si>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</si>
  <si>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</si>
  <si>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</si>
  <si>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</si>
  <si>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</si>
  <si>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</si>
  <si>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</si>
  <si>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</si>
  <si>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</si>
  <si>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</si>
  <si>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</si>
  <si>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</si>
  <si>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</si>
  <si>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</si>
  <si>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</si>
  <si>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</si>
  <si>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</si>
  <si>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</si>
  <si>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</si>
  <si>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</si>
  <si>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</si>
  <si>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</si>
  <si>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</si>
  <si>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</si>
  <si>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</si>
  <si>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</si>
  <si>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</si>
  <si>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</si>
  <si>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</si>
  <si>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</si>
  <si>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</si>
  <si>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</si>
  <si>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</si>
  <si>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</si>
  <si>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</si>
  <si>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</si>
  <si>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</si>
  <si>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</si>
  <si>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</si>
  <si>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</si>
  <si>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</si>
  <si>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</si>
  <si>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</si>
  <si>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</si>
  <si>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</si>
  <si>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</si>
  <si>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</si>
  <si>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</si>
  <si>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</si>
  <si>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</si>
  <si>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</si>
  <si>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</si>
  <si>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</si>
  <si>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</si>
  <si>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</si>
  <si>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</si>
  <si>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</si>
  <si>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</si>
  <si>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</si>
  <si>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</si>
  <si>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</si>
  <si>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</si>
  <si>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</si>
  <si>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</si>
  <si>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</si>
  <si>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</si>
  <si>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</si>
  <si>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</si>
  <si>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</si>
  <si>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</si>
  <si>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</si>
  <si>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</si>
  <si>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</si>
  <si>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</si>
  <si>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</si>
  <si>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</si>
  <si>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</si>
  <si>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</si>
  <si>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</si>
  <si>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</si>
  <si>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</si>
  <si>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</si>
  <si>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</si>
  <si>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</si>
  <si>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</si>
  <si>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</si>
  <si>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</si>
  <si>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</si>
  <si>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</si>
  <si>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</si>
  <si>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</si>
  <si>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</si>
  <si>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</si>
  <si>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</si>
  <si>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</si>
  <si>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</si>
  <si>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</si>
  <si>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</si>
  <si>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</si>
  <si>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</si>
  <si>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</si>
  <si>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</si>
  <si>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</si>
  <si>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</si>
  <si>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</si>
  <si>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</si>
  <si>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</si>
  <si>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</si>
  <si>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</si>
  <si>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</si>
  <si>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</si>
  <si>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</si>
  <si>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</si>
  <si>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</si>
  <si>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</si>
  <si>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</si>
  <si>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</si>
  <si>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</si>
  <si>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</si>
  <si>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</si>
  <si>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</si>
  <si>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</si>
  <si>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</si>
  <si>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</si>
  <si>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</si>
  <si>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</si>
  <si>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</si>
  <si>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</si>
  <si>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</si>
  <si>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</si>
  <si>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</si>
  <si>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</si>
  <si>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</si>
  <si>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</si>
  <si>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</si>
  <si>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</si>
  <si>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</si>
  <si>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</si>
  <si>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</si>
  <si>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</si>
  <si>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</si>
  <si>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</si>
  <si>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</si>
  <si>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</si>
  <si>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</si>
  <si>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</si>
  <si>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</si>
  <si>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</si>
  <si>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</si>
  <si>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</si>
  <si>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</si>
  <si>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</si>
  <si>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</si>
  <si>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</si>
  <si>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</si>
  <si>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</si>
  <si>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</si>
  <si>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</si>
  <si>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</si>
  <si>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</si>
  <si>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</si>
  <si>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</si>
  <si>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</si>
  <si>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</si>
  <si>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</si>
  <si>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</si>
  <si>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</si>
  <si>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</si>
  <si>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</si>
  <si>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</si>
  <si>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</si>
  <si>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</si>
  <si>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</si>
  <si>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</si>
  <si>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</si>
  <si>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</si>
  <si>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</si>
  <si>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</si>
  <si>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</si>
  <si>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</si>
  <si>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</si>
  <si>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</si>
  <si>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</si>
  <si>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</si>
  <si>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</si>
  <si>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</si>
  <si>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</si>
  <si>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</si>
  <si>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</si>
  <si>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</si>
  <si>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</si>
  <si>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</si>
  <si>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</si>
  <si>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</si>
  <si>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</si>
  <si>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</si>
  <si>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</si>
  <si>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</si>
  <si>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</si>
  <si>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</si>
  <si>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</si>
  <si>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</si>
  <si>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</si>
  <si>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</si>
  <si>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</si>
  <si>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</si>
  <si>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</si>
  <si>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</si>
  <si>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</si>
  <si>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</si>
  <si>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</si>
  <si>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</si>
  <si>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</si>
  <si>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</si>
  <si>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</si>
  <si>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</si>
  <si>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</si>
  <si>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</si>
  <si>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</si>
  <si>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</si>
  <si>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</si>
  <si>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</si>
  <si>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</si>
  <si>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</si>
  <si>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</si>
  <si>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</si>
  <si>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</si>
  <si>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</si>
  <si>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</si>
  <si>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</si>
  <si>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</si>
  <si>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</si>
  <si>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</si>
  <si>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</si>
  <si>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</si>
  <si>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</si>
  <si>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</si>
  <si>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</si>
  <si>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</si>
  <si>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</si>
  <si>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</si>
  <si>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</si>
  <si>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</si>
  <si>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</si>
  <si>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</si>
  <si>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</si>
  <si>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</si>
  <si>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</si>
  <si>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</si>
  <si>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</si>
  <si>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</si>
  <si>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</si>
  <si>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</si>
  <si>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</si>
  <si>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</si>
  <si>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</si>
  <si>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</si>
  <si>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</si>
  <si>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</si>
  <si>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</si>
  <si>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</si>
  <si>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</si>
  <si>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</si>
  <si>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</si>
  <si>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</si>
  <si>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</si>
  <si>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</si>
  <si>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</si>
  <si>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</si>
  <si>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</si>
  <si>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</si>
  <si>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</si>
  <si>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</si>
  <si>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</si>
  <si>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</si>
  <si>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</si>
  <si>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</si>
  <si>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</si>
  <si>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</si>
  <si>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</si>
  <si>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</si>
  <si>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</si>
  <si>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</si>
  <si>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</si>
  <si>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</si>
  <si>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</si>
  <si>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</si>
  <si>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</si>
  <si>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</si>
  <si>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</si>
  <si>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</si>
  <si>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</si>
  <si>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</si>
  <si>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</si>
  <si>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</si>
  <si>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</si>
  <si>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</si>
  <si>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</si>
  <si>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</si>
  <si>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</si>
  <si>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</si>
  <si>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</si>
  <si>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</si>
  <si>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</si>
  <si>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</si>
  <si>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</si>
  <si>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</si>
  <si>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</si>
  <si>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</si>
  <si>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</si>
  <si>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</si>
  <si>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</si>
  <si>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</si>
  <si>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</si>
  <si>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</si>
  <si>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</si>
  <si>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</si>
  <si>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</si>
  <si>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</si>
  <si>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</si>
  <si>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</si>
  <si>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</si>
  <si>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</si>
  <si>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</si>
  <si>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</si>
  <si>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</si>
  <si>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</si>
  <si>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</si>
  <si>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</si>
  <si>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</si>
  <si>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</si>
  <si>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</si>
  <si>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</si>
  <si>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</si>
  <si>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</si>
  <si>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</si>
  <si>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</si>
  <si>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</si>
  <si>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</si>
  <si>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</si>
  <si>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</si>
  <si>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</si>
  <si>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</si>
  <si>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</si>
  <si>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</si>
  <si>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</si>
  <si>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</si>
  <si>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</si>
  <si>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</si>
  <si>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</si>
  <si>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</si>
  <si>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</si>
  <si>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</si>
  <si>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</si>
  <si>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</si>
  <si>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</si>
  <si>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</si>
  <si>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</si>
  <si>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</si>
  <si>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</si>
  <si>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</si>
  <si>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</si>
  <si>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</si>
  <si>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</si>
  <si>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</si>
  <si>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</si>
  <si>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</si>
  <si>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</si>
  <si>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</si>
  <si>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</si>
  <si>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</si>
  <si>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</si>
  <si>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</si>
  <si>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</si>
  <si>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</si>
  <si>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</si>
  <si>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</si>
  <si>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</si>
  <si>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</si>
  <si>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</si>
  <si>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</si>
  <si>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</si>
  <si>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</si>
  <si>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</si>
  <si>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</si>
  <si>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</si>
  <si>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</si>
  <si>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</si>
  <si>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</si>
  <si>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</si>
  <si>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</si>
  <si>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</si>
  <si>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</si>
  <si>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</si>
  <si>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</si>
  <si>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</si>
  <si>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</si>
  <si>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</si>
  <si>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</si>
  <si>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</si>
  <si>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</si>
  <si>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</si>
  <si>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</si>
  <si>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</si>
  <si>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</si>
  <si>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</si>
  <si>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</si>
  <si>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</si>
  <si>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</si>
  <si>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</si>
  <si>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</si>
  <si>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</si>
  <si>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</si>
  <si>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</si>
  <si>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</si>
  <si>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</si>
  <si>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</si>
  <si>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</si>
  <si>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</si>
  <si>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</si>
  <si>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</si>
  <si>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</si>
  <si>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</si>
  <si>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</si>
  <si>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</si>
  <si>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</si>
  <si>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</si>
  <si>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</si>
  <si>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</si>
  <si>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</si>
  <si>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</si>
  <si>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</si>
  <si>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</si>
  <si>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</si>
  <si>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</si>
  <si>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</si>
  <si>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</si>
  <si>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</si>
  <si>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</si>
  <si>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</si>
  <si>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</si>
  <si>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</si>
  <si>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</si>
  <si>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</si>
  <si>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</si>
  <si>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</si>
  <si>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</si>
  <si>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</si>
  <si>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</si>
  <si>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</si>
  <si>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</si>
  <si>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</si>
  <si>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</si>
  <si>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</si>
  <si>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</si>
  <si>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</si>
  <si>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</si>
  <si>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</si>
  <si>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</si>
  <si>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</si>
  <si>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</si>
  <si>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</si>
  <si>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</si>
  <si>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</si>
  <si>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</si>
  <si>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</si>
  <si>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</si>
  <si>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</si>
  <si>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</si>
  <si>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</si>
  <si>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</si>
  <si>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</si>
  <si>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</si>
  <si>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</si>
  <si>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</si>
  <si>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</si>
  <si>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</si>
  <si>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</si>
  <si>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</si>
  <si>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</si>
  <si>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</si>
  <si>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</si>
  <si>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</si>
  <si>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</si>
  <si>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</si>
  <si>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</si>
  <si>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</si>
  <si>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</si>
  <si>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</si>
  <si>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</si>
  <si>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</si>
  <si>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</si>
  <si>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</si>
  <si>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</si>
  <si>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</si>
  <si>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</si>
  <si>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</si>
  <si>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</si>
  <si>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</si>
  <si>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</si>
  <si>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</si>
  <si>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</si>
  <si>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</si>
  <si>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</si>
  <si>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</si>
  <si>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</si>
  <si>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</si>
  <si>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</si>
  <si>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</si>
  <si>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</si>
  <si>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</si>
  <si>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</si>
  <si>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</si>
  <si>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</si>
  <si>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</si>
  <si>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</si>
  <si>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</si>
  <si>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</si>
  <si>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</si>
  <si>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</si>
  <si>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</si>
  <si>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</si>
  <si>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</si>
  <si>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</si>
  <si>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</si>
  <si>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</si>
  <si>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</si>
  <si>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</si>
  <si>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</si>
  <si>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</si>
  <si>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</si>
  <si>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</si>
  <si>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</si>
  <si>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</si>
  <si>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</si>
  <si>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</si>
  <si>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</si>
  <si>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</si>
  <si>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</si>
  <si>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</si>
  <si>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</si>
  <si>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</si>
  <si>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</si>
  <si>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</si>
  <si>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</si>
  <si>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</si>
  <si>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</si>
  <si>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</si>
  <si>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</si>
  <si>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</si>
  <si>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</si>
  <si>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</si>
  <si>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</si>
  <si>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</si>
  <si>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</si>
  <si>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</si>
  <si>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</si>
  <si>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</si>
  <si>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</si>
  <si>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</si>
  <si>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</si>
  <si>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</si>
  <si>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</si>
  <si>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</si>
  <si>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</si>
  <si>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</si>
  <si>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</si>
  <si>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</si>
  <si>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</si>
  <si>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</si>
  <si>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</si>
  <si>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</si>
  <si>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</si>
  <si>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</si>
  <si>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</si>
  <si>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</si>
  <si>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</si>
  <si>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</si>
  <si>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</si>
  <si>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</si>
  <si>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</si>
  <si>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</si>
  <si>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</si>
  <si>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</si>
  <si>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</si>
  <si>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</si>
  <si>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</si>
  <si>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</si>
  <si>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</si>
  <si>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</si>
  <si>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</si>
  <si>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</si>
  <si>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</si>
  <si>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</si>
  <si>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</si>
  <si>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</si>
  <si>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</si>
  <si>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</si>
  <si>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</si>
  <si>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</si>
  <si>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</si>
  <si>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</si>
  <si>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</si>
  <si>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</si>
  <si>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</si>
  <si>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</si>
  <si>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</si>
  <si>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</si>
  <si>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</si>
  <si>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</si>
  <si>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</si>
  <si>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</si>
  <si>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</si>
  <si>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</si>
  <si>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</si>
  <si>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</si>
  <si>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</si>
  <si>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</si>
  <si>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</si>
  <si>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</si>
  <si>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</si>
  <si>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</si>
  <si>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</si>
  <si>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</si>
  <si>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</si>
  <si>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</si>
  <si>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</si>
  <si>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</si>
  <si>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</si>
  <si>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</si>
  <si>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</si>
  <si>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</si>
  <si>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</si>
  <si>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</si>
  <si>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</si>
  <si>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</si>
  <si>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</si>
  <si>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</si>
  <si>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</si>
  <si>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</si>
  <si>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</si>
  <si>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</si>
  <si>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</si>
  <si>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</si>
  <si>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</si>
  <si>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</si>
  <si>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</si>
  <si>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</si>
  <si>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</si>
  <si>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</si>
  <si>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</si>
  <si>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</si>
  <si>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</si>
  <si>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</si>
  <si>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</si>
  <si>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</si>
  <si>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</si>
  <si>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</si>
  <si>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</si>
  <si>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</si>
  <si>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</si>
  <si>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</si>
  <si>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</si>
  <si>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</si>
  <si>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</si>
  <si>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</si>
  <si>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</si>
  <si>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</si>
  <si>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</si>
  <si>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</si>
  <si>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</si>
  <si>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</si>
  <si>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</si>
  <si>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</si>
  <si>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</si>
  <si>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</si>
  <si>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</si>
  <si>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</si>
  <si>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</si>
  <si>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</si>
  <si>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</si>
  <si>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</si>
  <si>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</si>
  <si>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</si>
  <si>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</si>
  <si>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</si>
  <si>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</si>
  <si>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</si>
  <si>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</si>
  <si>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</si>
  <si>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</si>
  <si>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</si>
  <si>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</si>
  <si>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</si>
  <si>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</si>
  <si>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</si>
  <si>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</si>
  <si>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</si>
  <si>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</si>
  <si>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</si>
  <si>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</si>
  <si>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</si>
  <si>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</si>
  <si>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</si>
  <si>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</si>
  <si>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</si>
  <si>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</si>
  <si>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</si>
  <si>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</si>
  <si>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</si>
  <si>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</si>
  <si>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</si>
  <si>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</si>
  <si>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</si>
  <si>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</si>
  <si>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</si>
  <si>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</si>
  <si>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</si>
  <si>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</si>
  <si>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</si>
  <si>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</si>
  <si>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</si>
  <si>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</si>
  <si>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</si>
  <si>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</si>
  <si>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</si>
  <si>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</si>
  <si>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</si>
  <si>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</si>
  <si>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</si>
  <si>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</si>
  <si>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</si>
  <si>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</si>
  <si>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</si>
  <si>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</si>
  <si>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</si>
  <si>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</si>
  <si>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</si>
  <si>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</si>
  <si>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</si>
  <si>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</si>
  <si>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</si>
  <si>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</si>
  <si>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</si>
  <si>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</si>
  <si>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</si>
  <si>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</si>
  <si>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</si>
  <si>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</si>
  <si>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</si>
  <si>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</si>
  <si>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</si>
  <si>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</si>
  <si>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</si>
  <si>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</si>
  <si>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</si>
  <si>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</si>
  <si>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</si>
  <si>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</si>
  <si>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</si>
  <si>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</si>
  <si>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</si>
  <si>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</si>
  <si>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</si>
  <si>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</si>
  <si>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</si>
  <si>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</si>
  <si>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</si>
  <si>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</si>
  <si>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</si>
  <si>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</si>
  <si>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</si>
  <si>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</si>
  <si>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</si>
  <si>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</si>
  <si>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</si>
  <si>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</si>
  <si>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</si>
  <si>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</si>
  <si>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</si>
  <si>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</si>
  <si>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</si>
  <si>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</si>
  <si>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</si>
  <si>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</si>
  <si>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</si>
  <si>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</si>
  <si>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</si>
  <si>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</si>
  <si>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</si>
  <si>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</si>
  <si>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</si>
  <si>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</si>
  <si>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</si>
  <si>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</si>
  <si>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</si>
  <si>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</si>
  <si>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</si>
  <si>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</si>
  <si>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</si>
  <si>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</si>
  <si>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</si>
  <si>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</si>
  <si>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</si>
  <si>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</si>
  <si>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</si>
  <si>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</si>
  <si>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</si>
  <si>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</si>
  <si>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</si>
  <si>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</si>
  <si>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</si>
  <si>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</si>
  <si>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</si>
  <si>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</si>
  <si>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</si>
  <si>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</si>
  <si>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</si>
  <si>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</si>
  <si>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</si>
  <si>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</si>
  <si>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</si>
  <si>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</si>
  <si>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</si>
  <si>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</si>
  <si>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</si>
  <si>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</si>
  <si>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</si>
  <si>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</si>
  <si>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</si>
  <si>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</si>
  <si>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</si>
  <si>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</si>
  <si>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</si>
  <si>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</si>
  <si>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</si>
  <si>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</si>
  <si>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</si>
  <si>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</si>
  <si>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</si>
  <si>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</si>
  <si>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</si>
  <si>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</si>
  <si>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</si>
  <si>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</si>
  <si>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</si>
  <si>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</si>
  <si>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</si>
  <si>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</si>
  <si>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</si>
  <si>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</si>
  <si>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</si>
  <si>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</si>
  <si>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</si>
  <si>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</si>
  <si>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</si>
  <si>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</si>
  <si>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</si>
  <si>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</si>
  <si>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</si>
  <si>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</si>
  <si>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</si>
  <si>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</si>
  <si>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</si>
  <si>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</si>
  <si>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</si>
  <si>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</si>
  <si>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</si>
  <si>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</si>
  <si>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</si>
  <si>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</si>
  <si>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</si>
  <si>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</si>
  <si>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</si>
  <si>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</si>
  <si>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</si>
  <si>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</si>
  <si>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</si>
  <si>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</si>
  <si>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</si>
  <si>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</si>
  <si>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</si>
  <si>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</si>
  <si>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</si>
  <si>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</si>
  <si>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</si>
  <si>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</si>
  <si>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</si>
  <si>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</si>
  <si>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</si>
  <si>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</si>
  <si>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</si>
  <si>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</si>
  <si>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</si>
  <si>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</si>
  <si>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</si>
  <si>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</si>
  <si>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</si>
  <si>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</si>
  <si>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</si>
  <si>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</si>
  <si>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</si>
  <si>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</si>
  <si>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</si>
  <si>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</si>
  <si>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</si>
  <si>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</si>
  <si>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</si>
  <si>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</si>
  <si>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</si>
  <si>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</si>
  <si>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</si>
  <si>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</si>
  <si>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</si>
  <si>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</si>
  <si>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</si>
  <si>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</si>
  <si>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</si>
  <si>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</si>
  <si>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</si>
  <si>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</si>
  <si>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</si>
  <si>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</si>
  <si>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</si>
  <si>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</si>
  <si>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</si>
  <si>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</si>
  <si>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</si>
  <si>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</si>
  <si>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</si>
  <si>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</si>
  <si>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</si>
  <si>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</si>
  <si>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</si>
  <si>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</si>
  <si>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</si>
  <si>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</si>
  <si>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</si>
  <si>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</si>
  <si>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</si>
  <si>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</si>
  <si>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</si>
  <si>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</si>
  <si>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</si>
  <si>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</si>
  <si>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</si>
  <si>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</si>
  <si>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</si>
  <si>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</si>
  <si>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</si>
  <si>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</si>
  <si>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</si>
  <si>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</si>
  <si>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</si>
  <si>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</si>
  <si>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</si>
  <si>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</si>
  <si>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</si>
  <si>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</si>
  <si>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</si>
  <si>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</si>
  <si>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</si>
  <si>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</si>
  <si>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</si>
  <si>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</si>
  <si>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</si>
  <si>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</si>
  <si>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</si>
  <si>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</si>
  <si>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</si>
  <si>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</si>
  <si>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</si>
  <si>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</si>
  <si>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</si>
  <si>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</si>
  <si>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</si>
  <si>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</si>
  <si>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</si>
  <si>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</si>
  <si>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</si>
  <si>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</si>
  <si>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</si>
  <si>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</si>
  <si>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</si>
  <si>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</si>
  <si>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</si>
  <si>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</si>
  <si>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</si>
  <si>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</si>
  <si>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</si>
  <si>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</si>
  <si>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</si>
  <si>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</si>
  <si>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</si>
  <si>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</si>
  <si>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</si>
  <si>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</si>
  <si>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</si>
  <si>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</si>
  <si>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</si>
  <si>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</si>
  <si>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</si>
  <si>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</si>
  <si>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</si>
  <si>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</si>
  <si>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</si>
  <si>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</si>
  <si>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</si>
  <si>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</si>
  <si>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</si>
  <si>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</si>
  <si>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</si>
  <si>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</si>
  <si>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</si>
  <si>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</si>
  <si>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</si>
  <si>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</si>
  <si>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</si>
  <si>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</si>
  <si>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</si>
  <si>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</si>
  <si>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</si>
  <si>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</si>
  <si>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</si>
  <si>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</si>
  <si>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</si>
  <si>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</si>
  <si>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</si>
  <si>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</si>
  <si>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</si>
  <si>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</si>
  <si>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</si>
  <si>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</si>
  <si>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</si>
  <si>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</si>
  <si>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</si>
  <si>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</si>
  <si>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</si>
  <si>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</si>
  <si>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</si>
  <si>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</si>
  <si>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</si>
  <si>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</si>
  <si>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</si>
  <si>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</si>
  <si>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</si>
  <si>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</si>
  <si>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</si>
  <si>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</si>
  <si>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</si>
  <si>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</si>
  <si>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</si>
  <si>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</si>
  <si>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</si>
  <si>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</si>
  <si>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</si>
  <si>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</si>
  <si>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</si>
  <si>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</si>
  <si>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</si>
  <si>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</si>
  <si>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</si>
  <si>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</si>
  <si>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</si>
  <si>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</si>
  <si>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</si>
  <si>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</si>
  <si>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</si>
  <si>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</si>
  <si>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</si>
  <si>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</si>
  <si>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</si>
  <si>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</si>
  <si>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</si>
  <si>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</si>
  <si>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</si>
  <si>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</si>
  <si>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</si>
  <si>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</si>
  <si>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</si>
  <si>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</si>
  <si>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</si>
  <si>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</si>
  <si>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</si>
  <si>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</si>
  <si>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</si>
  <si>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</si>
  <si>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</si>
  <si>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</si>
  <si>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</si>
  <si>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</si>
  <si>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</si>
  <si>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</si>
  <si>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</si>
  <si>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</si>
  <si>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</si>
  <si>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</si>
  <si>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</si>
  <si>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</si>
  <si>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</si>
  <si>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</si>
  <si>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</si>
  <si>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</si>
  <si>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</si>
  <si>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</si>
  <si>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</si>
  <si>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</si>
  <si>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</si>
  <si>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</si>
  <si>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</si>
  <si>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</si>
  <si>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</si>
  <si>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</si>
  <si>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</si>
  <si>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</si>
  <si>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</si>
  <si>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</si>
  <si>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</si>
  <si>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</si>
  <si>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</si>
  <si>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</si>
  <si>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</si>
  <si>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</si>
  <si>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</si>
  <si>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</si>
  <si>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</si>
  <si>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</si>
  <si>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</si>
  <si>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</si>
  <si>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</si>
  <si>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</si>
  <si>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</si>
  <si>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</si>
  <si>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</si>
  <si>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</si>
  <si>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</si>
  <si>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</si>
  <si>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</si>
  <si>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</si>
  <si>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</si>
  <si>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</si>
  <si>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</si>
  <si>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</si>
  <si>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</si>
  <si>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</si>
  <si>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</si>
  <si>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</si>
  <si>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</si>
  <si>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</si>
  <si>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</si>
  <si>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</si>
  <si>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</si>
  <si>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</si>
  <si>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</si>
  <si>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</si>
  <si>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</si>
  <si>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</si>
  <si>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</si>
  <si>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</si>
  <si>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</si>
  <si>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</si>
  <si>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</si>
  <si>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</si>
  <si>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</si>
  <si>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</si>
  <si>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</si>
  <si>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</si>
  <si>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</si>
  <si>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</si>
  <si>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</si>
  <si>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</si>
  <si>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</si>
  <si>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</si>
  <si>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</si>
  <si>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</si>
  <si>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</si>
  <si>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</si>
  <si>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</si>
  <si>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</si>
  <si>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</si>
  <si>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</si>
  <si>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</si>
  <si>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</si>
  <si>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</si>
  <si>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</si>
  <si>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</si>
  <si>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</si>
  <si>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</si>
  <si>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</si>
  <si>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</si>
  <si>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</si>
  <si>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</si>
  <si>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</si>
  <si>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</si>
  <si>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</si>
  <si>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</si>
  <si>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</si>
  <si>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</si>
  <si>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</si>
  <si>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</si>
  <si>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</si>
  <si>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</si>
  <si>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</si>
  <si>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</si>
  <si>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</si>
  <si>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</si>
  <si>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</si>
  <si>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</si>
  <si>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</si>
  <si>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</si>
  <si>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</si>
  <si>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</si>
  <si>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</si>
  <si>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</si>
  <si>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</si>
  <si>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</si>
  <si>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</si>
  <si>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</si>
  <si>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</si>
  <si>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</si>
  <si>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</si>
  <si>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</si>
  <si>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</si>
  <si>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</si>
  <si>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</si>
  <si>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</si>
  <si>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</si>
  <si>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</si>
  <si>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</si>
  <si>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</si>
  <si>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</si>
  <si>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</si>
  <si>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</si>
  <si>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</si>
  <si>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</si>
  <si>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</si>
  <si>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</si>
  <si>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</si>
  <si>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</si>
  <si>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</si>
  <si>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</si>
  <si>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</si>
  <si>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</si>
  <si>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</si>
  <si>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</si>
  <si>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</si>
  <si>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</si>
  <si>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</si>
  <si>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</si>
  <si>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</si>
  <si>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</si>
  <si>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</si>
  <si>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</si>
  <si>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</si>
  <si>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</si>
  <si>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</si>
  <si>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</si>
  <si>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</si>
  <si>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</si>
  <si>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</si>
  <si>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</si>
  <si>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</si>
  <si>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</si>
  <si>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</si>
  <si>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</si>
  <si>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</si>
  <si>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</si>
  <si>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</si>
  <si>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</si>
  <si>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</si>
  <si>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</si>
  <si>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</si>
  <si>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</si>
  <si>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</si>
  <si>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</si>
  <si>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</si>
  <si>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</si>
  <si>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</si>
  <si>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</si>
  <si>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</si>
  <si>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</si>
  <si>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</si>
  <si>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</si>
  <si>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</si>
  <si>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</si>
  <si>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</si>
  <si>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</si>
  <si>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</si>
  <si>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</si>
  <si>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</si>
  <si>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</si>
  <si>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</si>
  <si>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</si>
  <si>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</si>
  <si>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</si>
  <si>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</si>
  <si>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</si>
  <si>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</si>
  <si>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</si>
  <si>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</si>
  <si>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</si>
  <si>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</si>
  <si>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</si>
  <si>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</si>
  <si>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</si>
  <si>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</si>
  <si>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</si>
  <si>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</si>
  <si>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</si>
  <si>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</si>
  <si>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</si>
  <si>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</si>
  <si>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</si>
  <si>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</si>
  <si>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</si>
  <si>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</si>
  <si>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</si>
  <si>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</si>
  <si>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</si>
  <si>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</si>
  <si>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</si>
  <si>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</si>
  <si>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</si>
  <si>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</si>
  <si>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</si>
  <si>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</si>
  <si>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</si>
  <si>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</si>
  <si>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</si>
  <si>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</si>
  <si>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</si>
  <si>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</si>
  <si>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</si>
  <si>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</si>
  <si>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</si>
  <si>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</si>
  <si>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</si>
  <si>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</si>
  <si>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</si>
  <si>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</si>
  <si>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</si>
  <si>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</si>
  <si>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</si>
  <si>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</si>
  <si>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</si>
  <si>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</si>
  <si>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</si>
  <si>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</si>
  <si>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</si>
  <si>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</si>
  <si>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</si>
  <si>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</si>
  <si>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</si>
  <si>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</si>
  <si>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</si>
  <si>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</si>
  <si>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</si>
  <si>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</si>
  <si>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</si>
  <si>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</si>
  <si>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</si>
  <si>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</si>
  <si>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</si>
  <si>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</si>
  <si>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</si>
  <si>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</si>
  <si>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</si>
  <si>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</si>
  <si>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</si>
  <si>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</si>
  <si>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</si>
  <si>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</si>
  <si>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</si>
  <si>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</si>
  <si>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</si>
  <si>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</si>
  <si>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</si>
  <si>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</si>
  <si>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</si>
  <si>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</si>
  <si>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</si>
  <si>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</si>
  <si>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</si>
  <si>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</si>
  <si>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</si>
  <si>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</si>
  <si>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</si>
  <si>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</si>
  <si>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</si>
  <si>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</si>
  <si>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</si>
  <si>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</si>
  <si>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</si>
  <si>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</si>
  <si>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</si>
  <si>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</si>
  <si>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</si>
  <si>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</si>
  <si>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</si>
  <si>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</si>
  <si>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</si>
  <si>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</si>
  <si>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</si>
  <si>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</si>
  <si>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</si>
  <si>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</si>
  <si>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</si>
  <si>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</si>
  <si>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</si>
  <si>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</si>
  <si>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</si>
  <si>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</si>
  <si>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</si>
  <si>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</si>
  <si>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</si>
  <si>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</si>
  <si>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</si>
  <si>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</si>
  <si>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</si>
  <si>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</si>
  <si>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</si>
  <si>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</si>
  <si>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</si>
  <si>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</si>
  <si>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</si>
  <si>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</si>
  <si>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</si>
  <si>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</si>
  <si>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</si>
  <si>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</si>
  <si>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</si>
  <si>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</si>
  <si>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</si>
  <si>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</si>
  <si>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</si>
  <si>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</si>
  <si>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</si>
  <si>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</si>
  <si>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</si>
  <si>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</si>
  <si>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</si>
  <si>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</si>
  <si>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</si>
  <si>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</si>
  <si>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</si>
  <si>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</si>
  <si>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</si>
  <si>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</si>
  <si>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</si>
  <si>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</si>
  <si>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</si>
  <si>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</si>
  <si>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</si>
  <si>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</si>
  <si>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</si>
  <si>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</si>
  <si>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</si>
  <si>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</si>
  <si>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</si>
  <si>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</si>
  <si>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</si>
  <si>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</si>
  <si>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</si>
  <si>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</si>
  <si>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</si>
  <si>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</si>
  <si>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</si>
  <si>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</si>
  <si>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</si>
  <si>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</si>
  <si>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</si>
  <si>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</si>
  <si>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</si>
  <si>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</si>
  <si>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</si>
  <si>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</si>
  <si>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</si>
  <si>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</si>
  <si>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</si>
  <si>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</si>
  <si>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</si>
  <si>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</si>
  <si>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</si>
  <si>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</si>
  <si>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</si>
  <si>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</si>
  <si>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</si>
  <si>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</si>
  <si>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</si>
  <si>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</si>
  <si>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</si>
  <si>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</si>
  <si>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</si>
  <si>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</si>
  <si>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</si>
  <si>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</si>
  <si>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</si>
  <si>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</si>
  <si>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</si>
  <si>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</si>
  <si>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</si>
  <si>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</si>
  <si>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</si>
  <si>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</si>
  <si>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</si>
  <si>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</si>
  <si>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</si>
  <si>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</si>
  <si>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</si>
  <si>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</si>
  <si>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</si>
  <si>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</si>
  <si>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</si>
  <si>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</si>
  <si>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</si>
  <si>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</si>
  <si>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</si>
  <si>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</si>
  <si>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</si>
  <si>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</si>
  <si>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</si>
  <si>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</si>
  <si>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</si>
  <si>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</si>
  <si>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</si>
  <si>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</si>
  <si>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</si>
  <si>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</si>
  <si>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</si>
  <si>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</si>
  <si>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</si>
  <si>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</si>
  <si>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</si>
  <si>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</si>
  <si>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</si>
  <si>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</si>
  <si>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</si>
  <si>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</si>
  <si>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</si>
  <si>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</si>
  <si>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</si>
  <si>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</si>
  <si>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</si>
  <si>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</si>
  <si>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</si>
  <si>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</si>
  <si>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</si>
  <si>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</si>
  <si>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</si>
  <si>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</si>
  <si>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</si>
  <si>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</si>
  <si>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</si>
  <si>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</si>
  <si>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</si>
  <si>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</si>
  <si>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</si>
  <si>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</si>
  <si>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</si>
  <si>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</si>
  <si>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</si>
  <si>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</si>
  <si>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</si>
  <si>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</si>
  <si>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</si>
  <si>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</si>
  <si>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</si>
  <si>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</si>
  <si>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</si>
  <si>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</si>
  <si>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</si>
  <si>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</si>
  <si>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</si>
  <si>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</si>
  <si>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</si>
  <si>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</si>
  <si>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</si>
  <si>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</si>
  <si>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</si>
  <si>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</si>
  <si>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</si>
  <si>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</si>
  <si>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</si>
  <si>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</si>
  <si>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</si>
  <si>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</si>
  <si>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</si>
  <si>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</si>
  <si>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</si>
  <si>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</si>
  <si>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</si>
  <si>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</si>
  <si>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</si>
  <si>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</si>
  <si>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</si>
  <si>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</si>
  <si>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</si>
  <si>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</si>
  <si>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</si>
  <si>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</si>
  <si>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</si>
  <si>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</si>
  <si>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</si>
  <si>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</si>
  <si>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</si>
  <si>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</si>
  <si>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</si>
  <si>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</si>
  <si>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</si>
  <si>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</si>
  <si>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</si>
  <si>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</si>
  <si>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</si>
  <si>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</si>
  <si>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</si>
  <si>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</si>
  <si>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</si>
  <si>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</si>
  <si>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</si>
  <si>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</si>
  <si>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</si>
  <si>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</si>
  <si>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</si>
  <si>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</si>
  <si>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</si>
  <si>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</si>
  <si>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</si>
  <si>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</si>
  <si>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</si>
  <si>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</si>
  <si>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</si>
  <si>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</si>
  <si>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</si>
  <si>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</si>
  <si>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</si>
  <si>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</si>
  <si>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</si>
  <si>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</si>
  <si>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</si>
  <si>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</si>
  <si>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</si>
  <si>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</si>
  <si>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</si>
  <si>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</si>
  <si>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</si>
  <si>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</si>
  <si>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</si>
  <si>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</si>
  <si>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</si>
  <si>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</si>
  <si>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</si>
  <si>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</si>
  <si>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</si>
  <si>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</si>
  <si>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</si>
  <si>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</si>
  <si>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</si>
  <si>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</si>
  <si>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</si>
  <si>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</si>
  <si>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</si>
  <si>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</si>
  <si>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</si>
  <si>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</si>
  <si>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</si>
  <si>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</si>
  <si>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</si>
  <si>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</si>
  <si>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</si>
  <si>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</si>
  <si>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</si>
  <si>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</si>
  <si>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</si>
  <si>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</si>
  <si>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</si>
  <si>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</si>
  <si>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</si>
  <si>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</si>
  <si>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</si>
  <si>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</si>
  <si>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</si>
  <si>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</si>
  <si>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</si>
  <si>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</si>
  <si>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</si>
  <si>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</si>
  <si>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</si>
  <si>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</si>
  <si>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</si>
  <si>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</si>
  <si>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</si>
  <si>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</si>
  <si>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</si>
  <si>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</si>
  <si>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</si>
  <si>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</si>
  <si>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</si>
  <si>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</si>
  <si>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</si>
  <si>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</si>
  <si>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</si>
  <si>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</si>
  <si>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</si>
  <si>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</si>
  <si>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</si>
  <si>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</si>
  <si>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</si>
  <si>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</si>
  <si>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</si>
  <si>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</si>
  <si>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</si>
  <si>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</si>
  <si>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</si>
  <si>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</si>
  <si>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</si>
  <si>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</si>
  <si>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</si>
  <si>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</si>
  <si>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</si>
  <si>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</si>
  <si>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</si>
  <si>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</si>
  <si>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</si>
  <si>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</si>
  <si>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</si>
  <si>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</si>
  <si>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</si>
  <si>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</si>
  <si>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</si>
  <si>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</si>
  <si>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</si>
  <si>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</si>
  <si>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</si>
  <si>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</si>
  <si>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</si>
  <si>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</si>
  <si>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</si>
  <si>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</si>
  <si>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</si>
  <si>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</si>
  <si>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</si>
  <si>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</si>
  <si>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</si>
  <si>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</si>
  <si>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</si>
  <si>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</si>
  <si>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</si>
  <si>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</si>
  <si>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</si>
  <si>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</si>
  <si>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</si>
  <si>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</si>
  <si>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</si>
  <si>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</si>
  <si>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</si>
  <si>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</si>
  <si>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</si>
  <si>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</si>
  <si>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</si>
  <si>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</si>
  <si>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</si>
  <si>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</si>
  <si>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</si>
  <si>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</si>
  <si>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</si>
  <si>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</si>
  <si>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</si>
  <si>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</si>
  <si>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</si>
  <si>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</si>
  <si>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</si>
  <si>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</si>
  <si>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</si>
  <si>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</si>
  <si>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</si>
  <si>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</si>
  <si>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</si>
  <si>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</si>
  <si>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</si>
  <si>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</si>
  <si>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</si>
  <si>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</si>
  <si>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</si>
  <si>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</si>
  <si>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</si>
  <si>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</si>
  <si>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</si>
  <si>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</si>
  <si>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</si>
  <si>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</si>
  <si>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</si>
  <si>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</si>
  <si>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</si>
  <si>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</si>
  <si>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</si>
  <si>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</si>
  <si>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</si>
  <si>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</si>
  <si>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</si>
  <si>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</si>
  <si>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</si>
  <si>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</si>
  <si>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</si>
  <si>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</si>
  <si>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</si>
  <si>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</si>
  <si>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</si>
  <si>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</si>
  <si>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</si>
  <si>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</si>
  <si>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</si>
  <si>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</si>
  <si>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</si>
  <si>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</si>
  <si>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</si>
  <si>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</si>
  <si>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</si>
  <si>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</si>
  <si>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</si>
  <si>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</si>
  <si>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</si>
  <si>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</si>
  <si>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</si>
  <si>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</si>
  <si>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</si>
  <si>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</si>
  <si>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</si>
  <si>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</si>
  <si>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</si>
  <si>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</si>
  <si>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</si>
  <si>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</si>
  <si>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</si>
  <si>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</si>
  <si>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</si>
  <si>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</si>
  <si>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</si>
  <si>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</si>
  <si>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</si>
  <si>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</si>
  <si>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</si>
  <si>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</si>
  <si>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</si>
  <si>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</si>
  <si>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</si>
  <si>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</si>
  <si>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</si>
  <si>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</si>
  <si>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</si>
  <si>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</si>
  <si>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</si>
  <si>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</si>
  <si>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</si>
  <si>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</si>
  <si>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</si>
  <si>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</si>
  <si>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</si>
  <si>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</si>
  <si>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</si>
  <si>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</si>
  <si>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</si>
  <si>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</si>
  <si>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</si>
  <si>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</si>
  <si>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</si>
  <si>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</si>
  <si>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</si>
  <si>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</si>
  <si>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</si>
  <si>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</si>
  <si>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</si>
  <si>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</si>
  <si>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</si>
  <si>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</si>
  <si>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</si>
  <si>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</si>
  <si>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</si>
  <si>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</si>
  <si>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</si>
  <si>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</si>
  <si>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</si>
  <si>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</si>
  <si>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</si>
  <si>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</si>
  <si>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</si>
  <si>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</si>
  <si>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</si>
  <si>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</si>
  <si>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</si>
  <si>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</si>
  <si>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</si>
  <si>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</si>
  <si>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</si>
  <si>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</si>
  <si>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</si>
  <si>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</si>
  <si>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</si>
  <si>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</si>
  <si>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</si>
  <si>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</si>
  <si>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</si>
  <si>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</si>
  <si>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</si>
  <si>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</si>
  <si>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</si>
  <si>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</si>
  <si>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</si>
  <si>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</si>
  <si>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</si>
  <si>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</si>
  <si>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</si>
  <si>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</si>
  <si>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</si>
  <si>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</si>
  <si>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</si>
  <si>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</si>
  <si>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</si>
  <si>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</si>
  <si>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</si>
  <si>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</si>
  <si>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</si>
  <si>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</si>
  <si>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</si>
  <si>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</si>
  <si>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</si>
  <si>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</si>
  <si>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</si>
  <si>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</si>
  <si>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</si>
  <si>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</si>
  <si>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</si>
  <si>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</si>
  <si>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</si>
  <si>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</si>
  <si>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</si>
  <si>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</si>
  <si>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</si>
  <si>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</si>
  <si>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</si>
  <si>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</si>
  <si>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</si>
  <si>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</si>
  <si>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</si>
  <si>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</si>
  <si>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</si>
  <si>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</si>
  <si>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</si>
  <si>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</si>
  <si>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</si>
  <si>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</si>
  <si>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</si>
  <si>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</si>
  <si>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</si>
  <si>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</si>
  <si>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</si>
  <si>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</si>
  <si>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</si>
  <si>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</si>
  <si>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</si>
  <si>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</si>
  <si>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</si>
  <si>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</si>
  <si>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</si>
  <si>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</si>
  <si>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</si>
  <si>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</si>
  <si>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</si>
  <si>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</si>
  <si>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</si>
  <si>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</si>
  <si>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</si>
  <si>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</si>
  <si>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</si>
  <si>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</si>
  <si>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</si>
  <si>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</si>
  <si>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</si>
  <si>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</si>
  <si>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</si>
  <si>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</si>
  <si>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</si>
  <si>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</si>
  <si>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</si>
  <si>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</si>
  <si>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</si>
  <si>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</si>
  <si>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</si>
  <si>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</si>
  <si>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</si>
  <si>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</si>
  <si>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</si>
  <si>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</si>
  <si>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</si>
  <si>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</si>
  <si>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</si>
  <si>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</si>
  <si>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</si>
  <si>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</si>
  <si>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</si>
  <si>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</si>
  <si>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</si>
  <si>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</si>
  <si>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</si>
  <si>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</si>
  <si>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</si>
  <si>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</si>
  <si>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</si>
  <si>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</si>
  <si>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</si>
  <si>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</si>
  <si>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</si>
  <si>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</si>
  <si>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</si>
  <si>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</si>
  <si>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</si>
  <si>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</si>
  <si>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</si>
  <si>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</si>
  <si>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</si>
  <si>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</si>
  <si>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</si>
  <si>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</si>
  <si>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</si>
  <si>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</si>
  <si>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</si>
  <si>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</si>
  <si>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</si>
  <si>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</si>
  <si>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</si>
  <si>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</si>
  <si>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</si>
  <si>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</si>
  <si>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</si>
  <si>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</si>
  <si>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</si>
  <si>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</si>
  <si>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</si>
  <si>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</si>
  <si>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</si>
  <si>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</si>
  <si>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</si>
  <si>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</si>
  <si>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</si>
  <si>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</si>
  <si>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</si>
  <si>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</si>
  <si>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</si>
  <si>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</si>
  <si>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</si>
  <si>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</si>
  <si>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</si>
  <si>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</si>
  <si>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</si>
  <si>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</si>
  <si>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</si>
  <si>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</si>
  <si>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</si>
  <si>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</si>
  <si>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</si>
  <si>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</si>
  <si>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</si>
  <si>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</si>
  <si>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</si>
  <si>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</si>
  <si>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</si>
  <si>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</si>
  <si>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</si>
  <si>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</si>
  <si>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</si>
  <si>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</si>
  <si>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</si>
  <si>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</si>
  <si>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</si>
  <si>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</si>
  <si>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</si>
  <si>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</si>
  <si>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</si>
  <si>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</si>
  <si>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</si>
  <si>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</si>
  <si>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</si>
  <si>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</si>
  <si>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</si>
  <si>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</si>
  <si>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</si>
  <si>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</si>
  <si>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</si>
  <si>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</si>
  <si>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</si>
  <si>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</si>
  <si>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</si>
  <si>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</si>
  <si>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</si>
  <si>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</si>
  <si>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</si>
  <si>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</si>
  <si>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</si>
  <si>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</si>
  <si>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</si>
  <si>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</si>
  <si>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</si>
  <si>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</si>
  <si>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</si>
  <si>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</si>
  <si>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</si>
  <si>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</si>
  <si>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</si>
  <si>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</si>
  <si>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</si>
  <si>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</si>
  <si>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</si>
  <si>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</si>
  <si>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</si>
  <si>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</si>
  <si>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</si>
  <si>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</si>
  <si>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</si>
  <si>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</si>
  <si>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</si>
  <si>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</si>
  <si>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</si>
  <si>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</si>
  <si>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</si>
  <si>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</si>
  <si>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</si>
  <si>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</si>
  <si>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</si>
  <si>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</si>
  <si>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</si>
  <si>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</si>
  <si>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</si>
  <si>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</si>
  <si>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</si>
  <si>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</si>
  <si>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</si>
  <si>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</si>
  <si>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</si>
  <si>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</si>
  <si>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</si>
  <si>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</si>
  <si>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</si>
  <si>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</si>
  <si>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</si>
  <si>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</si>
  <si>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</si>
  <si>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</si>
  <si>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</si>
  <si>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</si>
  <si>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</si>
  <si>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</si>
  <si>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</si>
  <si>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</si>
  <si>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</si>
  <si>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</si>
  <si>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</si>
  <si>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</si>
  <si>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</si>
  <si>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</si>
  <si>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</si>
  <si>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</si>
  <si>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</si>
  <si>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</si>
  <si>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</si>
  <si>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</si>
  <si>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</si>
  <si>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</si>
  <si>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</si>
  <si>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</si>
  <si>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</si>
  <si>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</si>
  <si>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</si>
  <si>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</si>
  <si>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</si>
  <si>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</si>
  <si>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</si>
  <si>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</si>
  <si>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</si>
  <si>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</si>
  <si>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</si>
  <si>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</si>
  <si>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</si>
  <si>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</si>
  <si>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</si>
  <si>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</si>
  <si>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</si>
  <si>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</si>
  <si>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</si>
  <si>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</si>
  <si>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</si>
  <si>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</si>
  <si>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</si>
  <si>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</si>
  <si>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</si>
  <si>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</si>
  <si>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</si>
  <si>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</si>
  <si>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</si>
  <si>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</si>
  <si>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</si>
  <si>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</si>
  <si>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</si>
  <si>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</si>
  <si>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</si>
  <si>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</si>
  <si>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</si>
  <si>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</si>
  <si>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</si>
  <si>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</si>
  <si>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</si>
  <si>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</si>
  <si>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</si>
  <si>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</si>
  <si>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</si>
  <si>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</si>
  <si>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</si>
  <si>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</si>
  <si>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</si>
  <si>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</si>
  <si>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</si>
  <si>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</si>
  <si>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</si>
  <si>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</si>
  <si>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</si>
  <si>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</si>
  <si>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</si>
  <si>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</si>
  <si>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</si>
  <si>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</si>
  <si>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</si>
  <si>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</si>
  <si>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</si>
  <si>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</si>
  <si>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</si>
  <si>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</si>
  <si>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</si>
  <si>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</si>
  <si>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</si>
  <si>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</si>
  <si>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</si>
  <si>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</si>
  <si>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</si>
  <si>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</si>
  <si>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</si>
  <si>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</si>
  <si>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</si>
  <si>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</si>
  <si>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</si>
  <si>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</si>
  <si>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</si>
  <si>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</si>
  <si>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</si>
  <si>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</si>
  <si>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</si>
  <si>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</si>
  <si>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</si>
  <si>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</si>
  <si>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</si>
  <si>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</si>
  <si>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</si>
  <si>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</si>
  <si>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</si>
  <si>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</si>
  <si>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</si>
  <si>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</si>
  <si>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</si>
  <si>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</si>
  <si>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</si>
  <si>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</si>
  <si>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</si>
  <si>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</si>
  <si>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</si>
  <si>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</si>
  <si>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</si>
  <si>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</si>
  <si>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</si>
  <si>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</si>
  <si>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</si>
  <si>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</si>
  <si>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</si>
  <si>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</si>
  <si>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</si>
  <si>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</si>
  <si>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</si>
  <si>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</si>
  <si>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</si>
  <si>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</si>
  <si>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</si>
  <si>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</si>
  <si>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</si>
  <si>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</si>
  <si>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</si>
  <si>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</si>
  <si>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</si>
  <si>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</si>
  <si>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</si>
  <si>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</si>
  <si>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</si>
  <si>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</si>
  <si>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</si>
  <si>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</si>
  <si>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</si>
  <si>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</si>
  <si>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</si>
  <si>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</si>
  <si>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</si>
  <si>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</si>
  <si>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</si>
  <si>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</si>
  <si>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</si>
  <si>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</si>
  <si>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</si>
  <si>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</si>
  <si>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</si>
  <si>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</si>
  <si>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</si>
  <si>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</si>
  <si>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</si>
  <si>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</si>
  <si>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</si>
  <si>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</si>
  <si>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</si>
  <si>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</si>
  <si>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</si>
  <si>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</si>
  <si>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</si>
  <si>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</si>
  <si>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</si>
  <si>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</si>
  <si>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</si>
  <si>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</si>
  <si>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</si>
  <si>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</si>
  <si>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</si>
  <si>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</si>
  <si>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</si>
  <si>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</si>
  <si>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</si>
  <si>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</si>
  <si>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</si>
  <si>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</si>
  <si>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</si>
  <si>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</si>
  <si>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</si>
  <si>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</si>
  <si>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</si>
  <si>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</si>
  <si>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</si>
  <si>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</si>
  <si>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</si>
  <si>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</si>
  <si>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</si>
  <si>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</si>
  <si>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</si>
  <si>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</si>
  <si>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</si>
  <si>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</si>
  <si>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</si>
  <si>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</si>
  <si>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</si>
  <si>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</si>
  <si>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</si>
  <si>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</si>
  <si>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</si>
  <si>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</si>
  <si>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</si>
  <si>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</si>
  <si>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</si>
  <si>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</si>
  <si>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</si>
  <si>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</si>
  <si>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</si>
  <si>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</si>
  <si>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</si>
  <si>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</si>
  <si>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</si>
  <si>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</si>
  <si>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</si>
  <si>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</si>
  <si>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</si>
  <si>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</si>
  <si>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</si>
  <si>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</si>
  <si>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</si>
  <si>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</si>
  <si>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</si>
  <si>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</si>
  <si>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</si>
  <si>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</si>
  <si>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</si>
  <si>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</si>
  <si>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</si>
  <si>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</si>
  <si>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</si>
  <si>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</si>
  <si>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</si>
  <si>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</si>
  <si>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</si>
  <si>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</si>
  <si>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</si>
  <si>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</si>
  <si>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</si>
  <si>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</si>
  <si>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</si>
  <si>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</si>
  <si>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</si>
  <si>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</si>
  <si>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</si>
  <si>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</si>
  <si>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</si>
  <si>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</si>
  <si>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</si>
  <si>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</si>
  <si>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</si>
  <si>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</si>
  <si>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</si>
  <si>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</si>
  <si>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</si>
  <si>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</si>
  <si>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</si>
  <si>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</si>
  <si>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</si>
  <si>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</si>
  <si>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</si>
  <si>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</si>
  <si>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</si>
  <si>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</si>
  <si>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</si>
  <si>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</si>
  <si>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</si>
  <si>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</si>
  <si>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</si>
  <si>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</si>
  <si>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</si>
  <si>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</si>
  <si>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</si>
  <si>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</si>
  <si>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</si>
  <si>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</si>
  <si>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</si>
  <si>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</si>
  <si>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</si>
  <si>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</si>
  <si>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</si>
  <si>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</si>
  <si>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</si>
  <si>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</si>
  <si>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</si>
  <si>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</si>
  <si>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</si>
  <si>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</si>
  <si>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</si>
  <si>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</si>
  <si>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</si>
  <si>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</si>
  <si>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</si>
  <si>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</si>
  <si>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</si>
  <si>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</si>
  <si>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</si>
  <si>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</si>
  <si>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</si>
  <si>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</si>
  <si>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</si>
  <si>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</si>
  <si>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</si>
  <si>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</si>
  <si>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</si>
  <si>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</si>
  <si>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</si>
  <si>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</si>
  <si>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</si>
  <si>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</si>
  <si>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</si>
  <si>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</si>
  <si>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</si>
  <si>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</si>
  <si>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</si>
  <si>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</si>
  <si>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</si>
  <si>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</si>
  <si>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</si>
  <si>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</si>
  <si>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</si>
  <si>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</si>
  <si>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</si>
  <si>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</si>
  <si>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</si>
  <si>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</si>
  <si>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</si>
  <si>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</si>
  <si>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</si>
  <si>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</si>
  <si>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</si>
  <si>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</si>
  <si>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</si>
  <si>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</si>
  <si>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</si>
  <si>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</si>
  <si>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</si>
  <si>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</si>
  <si>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</si>
  <si>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</si>
  <si>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</si>
  <si>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</si>
  <si>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</si>
  <si>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</si>
  <si>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</si>
  <si>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</si>
  <si>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</si>
  <si>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</si>
  <si>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</si>
  <si>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</si>
  <si>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</si>
  <si>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</si>
  <si>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</si>
  <si>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</si>
  <si>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</si>
  <si>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</si>
  <si>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</si>
  <si>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</si>
  <si>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</si>
  <si>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</si>
  <si>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</si>
  <si>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</si>
  <si>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</si>
  <si>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</si>
  <si>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</si>
  <si>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</si>
  <si>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</si>
  <si>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</si>
  <si>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</si>
  <si>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</si>
  <si>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</si>
  <si>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</si>
  <si>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</si>
  <si>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</si>
  <si>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</si>
  <si>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</si>
  <si>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</si>
  <si>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</si>
  <si>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</si>
  <si>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</si>
  <si>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</si>
  <si>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</si>
  <si>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</si>
  <si>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</si>
  <si>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</si>
  <si>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</si>
  <si>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</si>
  <si>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</si>
  <si>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</si>
  <si>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</si>
  <si>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</si>
  <si>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</si>
  <si>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</si>
  <si>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</si>
  <si>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</si>
  <si>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</si>
  <si>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</si>
  <si>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</si>
  <si>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</si>
  <si>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</si>
  <si>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</si>
  <si>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</si>
  <si>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</si>
  <si>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</si>
  <si>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</si>
  <si>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</si>
  <si>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</si>
  <si>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</si>
  <si>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</si>
  <si>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</si>
  <si>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</si>
  <si>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</si>
  <si>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</si>
  <si>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</si>
  <si>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</si>
  <si>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</si>
  <si>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</si>
  <si>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</si>
  <si>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</si>
  <si>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</si>
  <si>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</si>
  <si>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</si>
  <si>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</si>
  <si>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</si>
  <si>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</si>
  <si>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</si>
  <si>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</si>
  <si>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</si>
  <si>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</si>
  <si>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</si>
  <si>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</si>
  <si>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</si>
  <si>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</si>
  <si>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</si>
  <si>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</si>
  <si>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</si>
  <si>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</si>
  <si>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</si>
  <si>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</si>
  <si>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</si>
  <si>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</si>
  <si>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</si>
  <si>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</si>
  <si>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</si>
  <si>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</si>
  <si>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</si>
  <si>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</si>
  <si>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</si>
  <si>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</si>
  <si>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</si>
  <si>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</si>
  <si>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</si>
  <si>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</si>
  <si>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</si>
  <si>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</si>
  <si>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</si>
  <si>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</si>
  <si>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</si>
  <si>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</si>
  <si>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</si>
  <si>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</si>
  <si>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</si>
  <si>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</si>
  <si>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</si>
  <si>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</si>
  <si>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</si>
  <si>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</si>
  <si>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</si>
  <si>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</si>
  <si>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</si>
  <si>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</si>
  <si>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</si>
  <si>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</si>
  <si>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</si>
  <si>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</si>
  <si>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</si>
  <si>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</si>
  <si>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</si>
  <si>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</si>
  <si>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</si>
  <si>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</si>
  <si>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</si>
  <si>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</si>
  <si>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</si>
  <si>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</si>
  <si>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</si>
  <si>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</si>
  <si>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</si>
  <si>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</si>
  <si>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</si>
  <si>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</si>
  <si>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</si>
  <si>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</si>
  <si>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</si>
  <si>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</si>
  <si>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</si>
  <si>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</si>
  <si>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</si>
  <si>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</si>
  <si>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</si>
  <si>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</si>
  <si>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</si>
  <si>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</si>
  <si>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</si>
  <si>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</si>
  <si>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</si>
  <si>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</si>
  <si>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</si>
  <si>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</si>
  <si>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</si>
  <si>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</si>
  <si>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</si>
  <si>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</si>
  <si>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</si>
  <si>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</si>
  <si>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</si>
  <si>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</si>
  <si>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</si>
  <si>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</si>
  <si>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</si>
  <si>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</si>
  <si>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</si>
  <si>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</si>
  <si>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</si>
  <si>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</si>
  <si>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</si>
  <si>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</si>
  <si>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</si>
  <si>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</si>
  <si>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</si>
  <si>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</si>
  <si>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</si>
  <si>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</si>
  <si>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</si>
  <si>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</si>
  <si>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</si>
  <si>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</si>
  <si>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</si>
  <si>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</si>
  <si>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</si>
  <si>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</si>
  <si>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</si>
  <si>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</si>
  <si>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</si>
  <si>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</si>
  <si>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</si>
  <si>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</si>
  <si>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</si>
  <si>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</si>
  <si>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</si>
  <si>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</si>
  <si>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</si>
  <si>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</si>
  <si>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</si>
  <si>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</si>
  <si>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</si>
  <si>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</si>
  <si>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</si>
  <si>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</si>
  <si>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</si>
  <si>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</si>
  <si>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</si>
  <si>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</si>
  <si>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</si>
  <si>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</si>
  <si>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</si>
  <si>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</si>
  <si>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</si>
  <si>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</si>
  <si>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</si>
  <si>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</si>
  <si>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</si>
  <si>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</si>
  <si>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</si>
  <si>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</si>
  <si>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</si>
  <si>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</si>
  <si>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</si>
  <si>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</si>
  <si>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</si>
  <si>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</si>
  <si>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</si>
  <si>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</si>
  <si>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</si>
  <si>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</si>
  <si>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</si>
  <si>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</si>
  <si>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</si>
  <si>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</si>
  <si>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</si>
  <si>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</si>
  <si>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</si>
  <si>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</si>
  <si>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</si>
  <si>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</si>
  <si>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</si>
  <si>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</si>
  <si>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</si>
  <si>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</si>
  <si>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</si>
  <si>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</si>
  <si>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</si>
  <si>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</si>
  <si>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</si>
  <si>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</si>
  <si>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</si>
  <si>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</si>
  <si>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</si>
  <si>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</si>
  <si>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</si>
  <si>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</si>
  <si>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</si>
  <si>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</si>
  <si>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</si>
  <si>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</si>
  <si>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</si>
  <si>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</si>
  <si>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</si>
  <si>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</si>
  <si>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</si>
  <si>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</si>
  <si>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</si>
  <si>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</si>
  <si>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</si>
  <si>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</si>
  <si>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</si>
  <si>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</si>
  <si>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</si>
  <si>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</si>
  <si>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</si>
  <si>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</si>
  <si>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</si>
  <si>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</si>
  <si>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</si>
  <si>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</si>
  <si>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</si>
  <si>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</si>
  <si>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</si>
  <si>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</si>
  <si>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</si>
  <si>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</si>
  <si>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</si>
  <si>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</si>
  <si>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</si>
  <si>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</si>
  <si>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</si>
  <si>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</si>
  <si>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</si>
  <si>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</si>
  <si>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</si>
  <si>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</si>
  <si>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</si>
  <si>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</si>
  <si>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</si>
  <si>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</si>
  <si>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</si>
  <si>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</si>
  <si>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</si>
  <si>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</si>
  <si>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</si>
  <si>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</si>
  <si>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</si>
  <si>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</si>
  <si>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</si>
  <si>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</si>
  <si>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</si>
  <si>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</si>
  <si>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</si>
  <si>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</si>
  <si>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</si>
  <si>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</si>
  <si>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</si>
  <si>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</si>
  <si>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</si>
  <si>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</si>
  <si>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</si>
  <si>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</si>
  <si>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</si>
  <si>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</si>
  <si>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</si>
  <si>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</si>
  <si>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</si>
  <si>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</si>
  <si>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</si>
  <si>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</si>
  <si>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</si>
  <si>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</si>
  <si>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</si>
  <si>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</si>
  <si>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</si>
  <si>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</si>
  <si>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</si>
  <si>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</si>
  <si>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</si>
  <si>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</si>
  <si>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</si>
  <si>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</si>
  <si>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</si>
  <si>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</si>
  <si>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</si>
  <si>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</si>
  <si>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</si>
  <si>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</si>
  <si>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</si>
  <si>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</si>
  <si>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</si>
  <si>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</si>
  <si>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</si>
  <si>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</si>
  <si>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</si>
  <si>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</si>
  <si>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</si>
  <si>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</si>
  <si>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</si>
  <si>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</si>
  <si>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</si>
  <si>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</si>
  <si>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</si>
  <si>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</si>
  <si>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</si>
  <si>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</si>
  <si>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</si>
  <si>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</si>
  <si>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</si>
  <si>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</si>
  <si>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</si>
  <si>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</si>
  <si>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</si>
  <si>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</si>
  <si>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</si>
  <si>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</si>
  <si>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</si>
  <si>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</si>
  <si>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</si>
  <si>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</si>
  <si>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</si>
  <si>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</si>
  <si>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</si>
  <si>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</si>
  <si>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</si>
  <si>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</si>
  <si>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</si>
  <si>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</si>
  <si>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</si>
  <si>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</si>
  <si>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</si>
  <si>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</si>
  <si>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</si>
  <si>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</si>
  <si>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</si>
  <si>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</si>
  <si>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</si>
  <si>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</si>
  <si>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</si>
  <si>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</si>
  <si>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</si>
  <si>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</si>
  <si>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</si>
  <si>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</si>
  <si>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</si>
  <si>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</si>
  <si>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</si>
  <si>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</si>
  <si>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</si>
  <si>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</si>
  <si>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</si>
  <si>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</si>
  <si>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</si>
  <si>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</si>
  <si>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</si>
  <si>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</si>
  <si>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</si>
  <si>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</si>
  <si>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</si>
  <si>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</si>
  <si>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</si>
  <si>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</si>
  <si>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</si>
  <si>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</si>
  <si>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</si>
  <si>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</si>
  <si>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</si>
  <si>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</si>
  <si>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</si>
  <si>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</si>
  <si>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</si>
  <si>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</si>
  <si>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</si>
  <si>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</si>
  <si>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</si>
  <si>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</si>
  <si>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</si>
  <si>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</si>
  <si>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</si>
  <si>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</si>
  <si>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</si>
  <si>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</si>
  <si>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</si>
  <si>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</si>
  <si>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</si>
  <si>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</si>
  <si>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</si>
  <si>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</si>
  <si>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</si>
  <si>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</si>
  <si>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</si>
  <si>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</si>
  <si>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</si>
  <si>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</si>
  <si>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</si>
  <si>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</si>
  <si>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</si>
  <si>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</si>
  <si>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</si>
  <si>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</si>
  <si>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</si>
  <si>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</si>
  <si>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</si>
  <si>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</si>
  <si>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</si>
  <si>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</si>
  <si>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</si>
  <si>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</si>
  <si>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</si>
  <si>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</si>
  <si>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</si>
  <si>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</si>
  <si>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</si>
  <si>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</si>
  <si>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</si>
  <si>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</si>
  <si>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</si>
  <si>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</si>
  <si>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</si>
  <si>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</si>
  <si>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</si>
  <si>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</si>
  <si>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</si>
  <si>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</si>
  <si>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</si>
  <si>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</si>
  <si>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</si>
  <si>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</si>
  <si>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</si>
  <si>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</si>
  <si>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</si>
  <si>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</si>
  <si>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</si>
  <si>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</si>
  <si>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</si>
  <si>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</si>
  <si>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</si>
  <si>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</si>
  <si>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</si>
  <si>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</si>
  <si>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</si>
  <si>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</si>
  <si>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</si>
  <si>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</si>
  <si>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</si>
  <si>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</si>
  <si>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</si>
  <si>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</si>
  <si>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</si>
  <si>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</si>
  <si>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</si>
  <si>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</si>
  <si>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</si>
  <si>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</si>
  <si>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</si>
  <si>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</si>
  <si>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</si>
  <si>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</si>
  <si>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</si>
  <si>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</si>
  <si>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</si>
  <si>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</si>
  <si>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</si>
  <si>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</si>
  <si>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</si>
  <si>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</si>
  <si>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</si>
  <si>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</si>
  <si>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</si>
  <si>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</si>
  <si>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</si>
  <si>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</si>
  <si>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</si>
  <si>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</si>
  <si>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</si>
  <si>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</si>
  <si>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</si>
  <si>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</si>
  <si>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</si>
  <si>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</si>
  <si>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</si>
  <si>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</si>
  <si>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</si>
  <si>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</si>
  <si>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</si>
  <si>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</si>
  <si>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</si>
  <si>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</si>
  <si>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</si>
  <si>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</si>
  <si>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</si>
  <si>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</si>
  <si>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</si>
  <si>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</si>
  <si>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</si>
  <si>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</si>
  <si>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</si>
  <si>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</si>
  <si>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</si>
  <si>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</si>
  <si>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</si>
  <si>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</si>
  <si>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</si>
  <si>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</si>
  <si>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</si>
  <si>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</si>
  <si>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</si>
  <si>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</si>
  <si>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</si>
  <si>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</si>
  <si>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</si>
  <si>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</si>
  <si>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</si>
  <si>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</si>
  <si>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</si>
  <si>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</si>
  <si>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</si>
  <si>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</si>
  <si>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</si>
  <si>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</si>
  <si>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</si>
  <si>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</si>
  <si>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</si>
  <si>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</si>
  <si>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</si>
  <si>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</si>
  <si>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</si>
  <si>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</si>
  <si>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</si>
  <si>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</si>
  <si>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</si>
  <si>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</si>
  <si>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</si>
  <si>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</si>
  <si>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</si>
  <si>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</si>
  <si>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</si>
  <si>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</si>
  <si>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</si>
  <si>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</si>
  <si>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</si>
  <si>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</si>
  <si>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</si>
  <si>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</si>
  <si>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</si>
  <si>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</si>
  <si>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</si>
  <si>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</si>
  <si>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</si>
  <si>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</si>
  <si>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</si>
  <si>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</si>
  <si>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</si>
  <si>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</si>
  <si>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</si>
  <si>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</si>
  <si>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</si>
  <si>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</si>
  <si>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</si>
  <si>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</si>
  <si>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</si>
  <si>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</si>
  <si>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</si>
  <si>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</si>
  <si>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</si>
  <si>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</si>
  <si>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</si>
  <si>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</si>
  <si>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</si>
  <si>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</si>
  <si>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</si>
  <si>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</si>
  <si>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</si>
  <si>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</si>
  <si>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</si>
  <si>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</si>
  <si>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</si>
  <si>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</si>
  <si>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</si>
  <si>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</si>
  <si>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</si>
  <si>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</si>
  <si>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</si>
  <si>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</si>
  <si>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</si>
  <si>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</si>
  <si>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</si>
  <si>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</si>
  <si>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</si>
  <si>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</si>
  <si>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</si>
  <si>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</si>
  <si>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</si>
  <si>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</si>
  <si>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</si>
  <si>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</si>
  <si>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</si>
  <si>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</si>
  <si>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</si>
  <si>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</si>
  <si>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</si>
  <si>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</si>
  <si>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</si>
  <si>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</si>
  <si>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</si>
  <si>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</si>
  <si>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</si>
  <si>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</si>
  <si>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</si>
  <si>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</si>
  <si>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</si>
  <si>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</si>
  <si>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</si>
  <si>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</si>
  <si>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</si>
  <si>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</si>
  <si>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</si>
  <si>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</si>
  <si>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</si>
  <si>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</si>
  <si>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</si>
  <si>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</si>
  <si>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</si>
  <si>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</si>
  <si>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</si>
  <si>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</si>
  <si>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</si>
  <si>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</si>
  <si>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</si>
  <si>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</si>
  <si>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</si>
  <si>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</si>
  <si>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</si>
  <si>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</si>
  <si>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</si>
  <si>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</si>
  <si>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</si>
  <si>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</si>
  <si>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</si>
  <si>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</si>
  <si>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</si>
  <si>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</si>
  <si>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</si>
  <si>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</si>
  <si>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</si>
  <si>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</si>
  <si>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</si>
  <si>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</si>
  <si>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</si>
  <si>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</si>
  <si>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</si>
  <si>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</si>
  <si>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</si>
  <si>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</si>
  <si>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</si>
  <si>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</si>
  <si>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</si>
  <si>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</si>
  <si>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</si>
  <si>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</si>
  <si>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</si>
  <si>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</si>
  <si>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</si>
  <si>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</si>
  <si>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</si>
  <si>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</si>
  <si>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</si>
  <si>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</si>
  <si>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</si>
  <si>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</si>
  <si>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</si>
  <si>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</si>
  <si>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</si>
  <si>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</si>
  <si>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</si>
  <si>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</si>
  <si>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</si>
  <si>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</si>
  <si>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</si>
  <si>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</si>
  <si>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</si>
  <si>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</si>
  <si>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</si>
  <si>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</si>
  <si>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</si>
  <si>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</si>
  <si>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</si>
  <si>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</si>
  <si>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</si>
  <si>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</si>
  <si>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</si>
  <si>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</si>
  <si>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</si>
  <si>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</si>
  <si>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</si>
  <si>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</si>
  <si>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</si>
  <si>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</si>
  <si>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</si>
  <si>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</si>
  <si>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</si>
  <si>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</si>
  <si>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</si>
  <si>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</si>
  <si>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</si>
  <si>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</si>
  <si>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</si>
  <si>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</si>
  <si>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</si>
  <si>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</si>
  <si>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</si>
  <si>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</si>
  <si>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</si>
  <si>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</si>
  <si>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</si>
  <si>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</si>
  <si>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</si>
  <si>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</si>
  <si>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</si>
  <si>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</si>
  <si>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</si>
  <si>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</si>
  <si>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</si>
  <si>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</si>
  <si>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</si>
  <si>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</si>
  <si>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</si>
  <si>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</si>
  <si>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</si>
  <si>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</si>
  <si>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</si>
  <si>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</si>
  <si>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</si>
  <si>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</si>
  <si>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</si>
  <si>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</si>
  <si>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</si>
  <si>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</si>
  <si>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</si>
  <si>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</si>
  <si>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</si>
  <si>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</si>
  <si>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</si>
  <si>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</si>
  <si>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</si>
  <si>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</si>
  <si>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</si>
  <si>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</si>
  <si>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</si>
  <si>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</si>
  <si>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</si>
  <si>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</si>
  <si>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</si>
  <si>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</si>
  <si>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</si>
  <si>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</si>
  <si>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</si>
  <si>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</si>
  <si>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</si>
  <si>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</si>
  <si>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</si>
  <si>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</si>
  <si>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</si>
  <si>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</si>
  <si>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</si>
  <si>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</si>
  <si>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</si>
  <si>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</si>
  <si>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</si>
  <si>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</si>
  <si>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</si>
  <si>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</si>
  <si>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</si>
  <si>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</si>
  <si>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</si>
  <si>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</si>
  <si>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</si>
  <si>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</si>
  <si>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</si>
  <si>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</si>
  <si>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</si>
  <si>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</si>
  <si>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</si>
  <si>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</si>
  <si>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</si>
  <si>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</si>
  <si>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</si>
  <si>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</si>
  <si>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</si>
  <si>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</si>
  <si>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</si>
  <si>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</si>
  <si>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</si>
  <si>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</si>
  <si>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</si>
  <si>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</si>
  <si>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</si>
  <si>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</si>
  <si>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</si>
  <si>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</si>
  <si>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</si>
  <si>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</si>
  <si>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</si>
  <si>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</si>
  <si>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</si>
  <si>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</si>
  <si>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</si>
  <si>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</si>
  <si>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</si>
  <si>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</si>
  <si>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</si>
  <si>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</si>
  <si>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</si>
  <si>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</si>
  <si>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</si>
  <si>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</si>
  <si>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</si>
  <si>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</si>
  <si>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</si>
  <si>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</si>
  <si>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</si>
  <si>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</si>
  <si>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</si>
  <si>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</si>
  <si>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</si>
  <si>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</si>
  <si>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</si>
  <si>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</si>
  <si>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</si>
  <si>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</si>
  <si>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</si>
  <si>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</si>
  <si>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</si>
  <si>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</si>
  <si>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</si>
  <si>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</si>
  <si>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</si>
  <si>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</si>
  <si>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</si>
  <si>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</si>
  <si>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</si>
  <si>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</si>
  <si>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</si>
  <si>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</si>
  <si>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</si>
  <si>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</si>
  <si>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</si>
  <si>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</si>
  <si>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</si>
  <si>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</si>
  <si>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</si>
  <si>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</si>
  <si>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</si>
  <si>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</si>
  <si>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</si>
  <si>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</si>
  <si>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</si>
  <si>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</si>
  <si>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</si>
  <si>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</si>
  <si>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</si>
  <si>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</si>
  <si>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</si>
  <si>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</si>
  <si>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</si>
  <si>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</si>
  <si>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</si>
  <si>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</si>
  <si>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</si>
  <si>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</si>
  <si>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</si>
  <si>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</si>
  <si>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</si>
  <si>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</si>
  <si>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</si>
  <si>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</si>
  <si>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</si>
  <si>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</si>
  <si>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</si>
  <si>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</si>
  <si>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</si>
  <si>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</si>
  <si>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</si>
  <si>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</si>
  <si>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</si>
  <si>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</si>
  <si>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</si>
  <si>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</si>
  <si>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</si>
  <si>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</si>
  <si>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</si>
  <si>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</si>
  <si>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</si>
  <si>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</si>
  <si>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</si>
  <si>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</si>
  <si>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</si>
  <si>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</si>
  <si>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</si>
  <si>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</si>
  <si>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</si>
  <si>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</si>
  <si>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</si>
  <si>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</si>
  <si>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</si>
  <si>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</si>
  <si>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</si>
  <si>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</si>
  <si>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</si>
  <si>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</si>
  <si>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</si>
  <si>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</si>
  <si>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</si>
  <si>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</si>
  <si>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</si>
  <si>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</si>
  <si>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</si>
  <si>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</si>
  <si>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</si>
  <si>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</si>
  <si>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</si>
  <si>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</si>
  <si>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</si>
  <si>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</si>
  <si>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</si>
  <si>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</si>
  <si>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</si>
  <si>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</si>
  <si>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</si>
  <si>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</si>
  <si>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</si>
  <si>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</si>
  <si>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</si>
  <si>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</si>
  <si>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</si>
  <si>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</si>
  <si>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</si>
  <si>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</si>
  <si>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</si>
  <si>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</si>
  <si>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</si>
  <si>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</si>
  <si>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</si>
  <si>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</si>
  <si>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</si>
  <si>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</si>
  <si>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</si>
  <si>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</si>
  <si>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</si>
  <si>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</si>
  <si>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</si>
  <si>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</si>
  <si>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</si>
  <si>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</si>
  <si>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</si>
  <si>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</si>
  <si>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</si>
  <si>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</si>
  <si>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</si>
  <si>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</si>
  <si>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</si>
  <si>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</si>
  <si>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</si>
  <si>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</si>
  <si>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</si>
  <si>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</si>
  <si>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</si>
  <si>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</si>
  <si>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</si>
  <si>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</si>
  <si>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</si>
  <si>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</si>
  <si>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</si>
  <si>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</si>
  <si>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</si>
  <si>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</si>
  <si>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</si>
  <si>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</si>
  <si>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</si>
  <si>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</si>
  <si>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</si>
  <si>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</si>
  <si>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</si>
  <si>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</si>
  <si>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</si>
  <si>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</si>
  <si>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</si>
  <si>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</si>
  <si>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</si>
  <si>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</si>
  <si>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</si>
  <si>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</si>
  <si>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</si>
  <si>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</si>
  <si>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</si>
  <si>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</si>
  <si>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</si>
  <si>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</si>
  <si>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</si>
  <si>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</si>
  <si>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</si>
  <si>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</si>
  <si>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</si>
  <si>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</si>
  <si>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</si>
  <si>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</si>
  <si>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</si>
  <si>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</si>
  <si>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</si>
  <si>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</si>
  <si>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</si>
  <si>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</si>
  <si>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</si>
  <si>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</si>
  <si>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</si>
  <si>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</si>
  <si>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</si>
  <si>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</si>
  <si>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</si>
  <si>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</si>
  <si>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</si>
  <si>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</si>
  <si>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</si>
  <si>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</si>
  <si>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</si>
  <si>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</si>
  <si>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</si>
  <si>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</si>
  <si>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</si>
  <si>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</si>
  <si>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</si>
  <si>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</si>
  <si>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</si>
  <si>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</si>
  <si>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</si>
  <si>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</si>
  <si>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</si>
  <si>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</si>
  <si>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</si>
  <si>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</si>
  <si>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</si>
  <si>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</si>
  <si>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</si>
  <si>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</si>
  <si>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</si>
  <si>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</si>
  <si>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</si>
  <si>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</si>
  <si>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</si>
  <si>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</si>
  <si>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</si>
  <si>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</si>
  <si>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</si>
  <si>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</si>
  <si>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</si>
  <si>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</si>
  <si>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</si>
  <si>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</si>
  <si>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</si>
  <si>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</si>
  <si>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</si>
  <si>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</si>
  <si>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</si>
  <si>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</si>
  <si>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</si>
  <si>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</si>
  <si>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</si>
  <si>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</si>
  <si>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</si>
  <si>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</si>
  <si>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</si>
  <si>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</si>
  <si>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</si>
  <si>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</si>
  <si>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</si>
  <si>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</si>
  <si>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</si>
  <si>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</si>
  <si>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</si>
  <si>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</si>
  <si>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</si>
  <si>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</si>
  <si>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</si>
  <si>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</si>
  <si>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</si>
  <si>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</si>
  <si>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</si>
  <si>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</si>
  <si>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</si>
  <si>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</si>
  <si>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</si>
  <si>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</si>
  <si>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</si>
  <si>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</si>
  <si>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</si>
  <si>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</si>
  <si>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</si>
  <si>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</si>
  <si>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</si>
  <si>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</si>
  <si>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</si>
  <si>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</si>
  <si>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</si>
  <si>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</si>
  <si>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</si>
  <si>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</si>
  <si>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</si>
  <si>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</si>
  <si>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</si>
  <si>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</si>
  <si>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</si>
  <si>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</si>
  <si>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</si>
  <si>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</si>
  <si>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</si>
  <si>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</si>
  <si>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</si>
  <si>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</si>
  <si>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</si>
  <si>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</si>
  <si>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</si>
  <si>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</si>
  <si>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</si>
  <si>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</si>
  <si>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</si>
  <si>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</si>
  <si>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</si>
  <si>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</si>
  <si>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</si>
  <si>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</si>
  <si>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</si>
  <si>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</si>
  <si>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</si>
  <si>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</si>
  <si>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</si>
  <si>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</si>
  <si>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</si>
  <si>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</si>
  <si>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</si>
  <si>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</si>
  <si>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</si>
  <si>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</si>
  <si>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</si>
  <si>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</si>
  <si>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</si>
  <si>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</si>
  <si>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</si>
  <si>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</si>
  <si>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</si>
  <si>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</si>
  <si>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</si>
  <si>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</si>
  <si>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</si>
  <si>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</si>
  <si>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</si>
  <si>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</si>
  <si>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</si>
  <si>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</si>
  <si>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</si>
  <si>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</si>
  <si>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</si>
  <si>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</si>
  <si>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</si>
  <si>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</si>
  <si>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</si>
  <si>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</si>
  <si>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</si>
  <si>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</si>
  <si>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</si>
  <si>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</si>
  <si>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</si>
  <si>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</si>
  <si>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</si>
  <si>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</si>
  <si>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</si>
  <si>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</si>
  <si>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</si>
  <si>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</si>
  <si>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</si>
  <si>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</si>
  <si>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</si>
  <si>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</si>
  <si>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</si>
  <si>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</si>
  <si>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</si>
  <si>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</si>
  <si>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</si>
  <si>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</si>
  <si>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</si>
  <si>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</si>
  <si>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</si>
  <si>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</si>
  <si>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</si>
  <si>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</si>
  <si>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</si>
  <si>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</si>
  <si>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</si>
  <si>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</si>
  <si>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</si>
  <si>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</si>
  <si>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</si>
  <si>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</si>
  <si>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</si>
  <si>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</si>
  <si>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</si>
  <si>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</si>
  <si>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</si>
  <si>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</si>
  <si>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</si>
  <si>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</si>
  <si>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</si>
  <si>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</si>
  <si>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</si>
  <si>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</si>
  <si>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</si>
  <si>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</si>
  <si>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</si>
  <si>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</si>
  <si>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</si>
  <si>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</si>
  <si>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</si>
  <si>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</si>
  <si>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</si>
  <si>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</si>
  <si>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</si>
  <si>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</si>
  <si>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</si>
  <si>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</si>
  <si>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</si>
  <si>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</si>
  <si>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</si>
  <si>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</si>
  <si>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</si>
  <si>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</si>
  <si>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</si>
  <si>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</si>
  <si>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</si>
  <si>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</si>
  <si>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</si>
  <si>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</si>
  <si>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</si>
  <si>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</si>
  <si>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</si>
  <si>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</si>
  <si>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</si>
  <si>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</si>
  <si>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</si>
  <si>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</si>
  <si>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</si>
  <si>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</si>
  <si>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</si>
  <si>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</si>
  <si>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</si>
  <si>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</si>
  <si>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</si>
  <si>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</si>
  <si>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</si>
  <si>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</si>
  <si>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</si>
  <si>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</si>
  <si>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</si>
  <si>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</si>
  <si>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</si>
  <si>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</si>
  <si>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</si>
  <si>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</si>
  <si>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</si>
  <si>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</si>
  <si>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</si>
  <si>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</si>
  <si>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</si>
  <si>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</si>
  <si>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</si>
  <si>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</si>
  <si>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</si>
  <si>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</si>
  <si>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</si>
  <si>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</si>
  <si>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</si>
  <si>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</si>
  <si>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</si>
  <si>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</si>
  <si>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</si>
  <si>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</si>
  <si>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</si>
  <si>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</si>
  <si>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</si>
  <si>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</si>
  <si>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</si>
  <si>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</si>
  <si>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</si>
  <si>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</si>
  <si>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</si>
  <si>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</si>
  <si>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</si>
  <si>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</si>
  <si>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</si>
  <si>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</si>
  <si>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</si>
  <si>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</si>
  <si>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</si>
  <si>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</si>
  <si>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</si>
  <si>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</si>
  <si>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</si>
  <si>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</si>
  <si>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</si>
  <si>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</si>
  <si>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</si>
  <si>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</si>
  <si>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</si>
  <si>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</si>
  <si>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</si>
  <si>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</si>
  <si>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</si>
  <si>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</si>
  <si>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</si>
  <si>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</si>
  <si>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</si>
  <si>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</si>
  <si>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</si>
  <si>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</si>
  <si>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</si>
  <si>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</si>
  <si>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</si>
  <si>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</si>
  <si>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</si>
  <si>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</si>
  <si>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</si>
  <si>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</si>
  <si>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</si>
  <si>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</si>
  <si>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</si>
  <si>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</si>
  <si>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</si>
  <si>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</si>
  <si>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</si>
  <si>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</si>
  <si>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</si>
  <si>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</si>
  <si>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</si>
  <si>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</si>
  <si>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</si>
  <si>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</si>
  <si>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</si>
  <si>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</si>
  <si>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</si>
  <si>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</si>
  <si>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</si>
  <si>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</si>
  <si>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</si>
  <si>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</si>
  <si>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</si>
  <si>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</si>
  <si>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</si>
  <si>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</si>
  <si>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</si>
  <si>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</si>
  <si>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</si>
  <si>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</si>
  <si>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</si>
  <si>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</si>
  <si>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</si>
  <si>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</si>
  <si>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</si>
  <si>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</si>
  <si>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</si>
  <si>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</si>
  <si>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</si>
  <si>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</si>
  <si>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</si>
  <si>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</si>
  <si>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</si>
  <si>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</si>
  <si>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</si>
  <si>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</si>
  <si>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</si>
  <si>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</si>
  <si>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</si>
  <si>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</si>
  <si>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</si>
  <si>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</si>
  <si>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</si>
  <si>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</si>
  <si>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</si>
  <si>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</si>
  <si>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</si>
  <si>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</si>
  <si>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</si>
  <si>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</si>
  <si>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</si>
  <si>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</si>
  <si>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</si>
  <si>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</si>
  <si>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</si>
  <si>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</si>
  <si>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</si>
  <si>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</si>
  <si>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</si>
  <si>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</si>
  <si>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</si>
  <si>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</si>
  <si>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</si>
  <si>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</si>
  <si>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</si>
  <si>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</si>
  <si>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</si>
  <si>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</si>
  <si>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</si>
  <si>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</si>
  <si>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</si>
  <si>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</si>
  <si>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</si>
  <si>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</si>
  <si>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</si>
  <si>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</si>
  <si>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</si>
  <si>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</si>
  <si>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</si>
  <si>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</si>
  <si>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</si>
  <si>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</si>
  <si>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</si>
  <si>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</si>
  <si>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</si>
  <si>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</si>
  <si>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</si>
  <si>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</si>
  <si>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</si>
  <si>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</si>
  <si>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</si>
  <si>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</si>
  <si>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</si>
  <si>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</si>
  <si>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</si>
  <si>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</si>
  <si>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</si>
  <si>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</si>
  <si>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</si>
  <si>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</si>
  <si>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</si>
  <si>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</si>
  <si>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</si>
  <si>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</si>
  <si>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</si>
  <si>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</si>
  <si>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</si>
  <si>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</si>
  <si>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</si>
  <si>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</si>
  <si>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</si>
  <si>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</si>
  <si>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</si>
  <si>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</si>
  <si>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</si>
  <si>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</si>
  <si>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</si>
  <si>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</si>
  <si>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</si>
  <si>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</si>
  <si>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</si>
  <si>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</si>
  <si>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</si>
  <si>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</si>
  <si>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</si>
  <si>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</si>
  <si>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</si>
  <si>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</si>
  <si>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</si>
  <si>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</si>
  <si>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</si>
  <si>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</si>
  <si>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</si>
  <si>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</si>
  <si>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</si>
  <si>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</si>
  <si>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</si>
  <si>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</si>
  <si>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</si>
  <si>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</si>
  <si>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</si>
  <si>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</si>
  <si>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</si>
  <si>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</si>
  <si>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</si>
  <si>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</si>
  <si>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</si>
  <si>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</si>
  <si>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</si>
  <si>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</si>
  <si>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</si>
  <si>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</si>
  <si>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</si>
  <si>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</si>
  <si>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</si>
  <si>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</si>
  <si>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</si>
  <si>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</si>
  <si>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</si>
  <si>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</si>
  <si>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</si>
  <si>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</si>
  <si>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</si>
  <si>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</si>
  <si>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</si>
  <si>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</si>
  <si>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</si>
  <si>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</si>
  <si>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</si>
  <si>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</si>
  <si>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</si>
  <si>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</si>
  <si>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</si>
  <si>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</si>
  <si>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</si>
  <si>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</si>
  <si>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</si>
  <si>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</si>
  <si>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</si>
  <si>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</si>
  <si>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</si>
  <si>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</si>
  <si>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</si>
  <si>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</si>
  <si>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</si>
  <si>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</si>
  <si>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</si>
  <si>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</si>
  <si>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</si>
  <si>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</si>
  <si>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</si>
  <si>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</si>
  <si>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</si>
  <si>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</si>
  <si>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</si>
  <si>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</si>
  <si>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</si>
  <si>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</si>
  <si>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</si>
  <si>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</si>
  <si>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</si>
  <si>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</si>
  <si>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</si>
  <si>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</si>
  <si>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</si>
  <si>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</si>
  <si>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</si>
  <si>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</si>
  <si>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</si>
  <si>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</si>
  <si>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</si>
  <si>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</si>
  <si>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</si>
  <si>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</si>
  <si>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</si>
  <si>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</si>
  <si>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</si>
  <si>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</si>
  <si>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</si>
  <si>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</si>
  <si>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</si>
  <si>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</si>
  <si>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</si>
  <si>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</si>
  <si>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</si>
  <si>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</si>
  <si>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</si>
  <si>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</si>
  <si>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</si>
  <si>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</si>
  <si>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</si>
  <si>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</si>
  <si>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</si>
  <si>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</si>
  <si>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</si>
  <si>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</si>
  <si>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</si>
  <si>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</si>
  <si>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</si>
  <si>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</si>
  <si>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</si>
  <si>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</si>
  <si>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</si>
  <si>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</si>
  <si>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</si>
  <si>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</si>
  <si>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</si>
  <si>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</si>
  <si>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</si>
  <si>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</si>
  <si>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</si>
  <si>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</si>
  <si>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</si>
  <si>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</si>
  <si>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</si>
  <si>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</si>
  <si>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</si>
  <si>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</si>
  <si>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</si>
  <si>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</si>
  <si>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</si>
  <si>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</si>
  <si>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</si>
  <si>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</si>
  <si>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</si>
  <si>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</si>
  <si>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</si>
  <si>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</si>
  <si>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</si>
  <si>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</si>
  <si>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</si>
  <si>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</si>
  <si>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</si>
  <si>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</si>
  <si>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</si>
  <si>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</si>
  <si>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</si>
  <si>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</si>
  <si>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</si>
  <si>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</si>
  <si>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</si>
  <si>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</si>
  <si>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</si>
  <si>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</si>
  <si>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</si>
  <si>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</si>
  <si>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</si>
  <si>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</si>
  <si>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</si>
  <si>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</si>
  <si>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</si>
  <si>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</si>
  <si>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</si>
  <si>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</si>
  <si>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</si>
  <si>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</si>
  <si>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</si>
  <si>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</si>
  <si>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</si>
  <si>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</si>
  <si>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</si>
  <si>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</si>
  <si>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</si>
  <si>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</si>
  <si>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</si>
  <si>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</si>
  <si>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</si>
  <si>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</si>
  <si>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</si>
  <si>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</si>
  <si>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</si>
  <si>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</si>
  <si>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</si>
  <si>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</si>
  <si>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</si>
  <si>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</si>
  <si>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</si>
  <si>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</si>
  <si>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</si>
  <si>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</si>
  <si>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</si>
  <si>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</si>
  <si>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</si>
  <si>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</si>
  <si>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</si>
  <si>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</si>
  <si>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</si>
  <si>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</si>
  <si>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</si>
  <si>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</si>
  <si>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</si>
  <si>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</si>
  <si>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</si>
  <si>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</si>
  <si>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</si>
  <si>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</si>
  <si>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</si>
  <si>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</si>
  <si>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</si>
  <si>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</si>
  <si>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</si>
  <si>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</si>
  <si>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</si>
  <si>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</si>
  <si>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</si>
  <si>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</si>
  <si>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</si>
  <si>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</si>
  <si>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</si>
  <si>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</si>
  <si>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</si>
  <si>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</si>
  <si>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</si>
  <si>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</si>
  <si>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</si>
  <si>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</si>
  <si>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</si>
  <si>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</si>
  <si>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</si>
  <si>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</si>
  <si>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</si>
  <si>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</si>
  <si>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</si>
  <si>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</si>
  <si>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</si>
  <si>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</si>
  <si>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</si>
  <si>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</si>
  <si>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</si>
  <si>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</si>
  <si>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</si>
  <si>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</si>
  <si>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</si>
  <si>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</si>
  <si>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</si>
  <si>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</si>
  <si>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</si>
  <si>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</si>
  <si>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</si>
  <si>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</si>
  <si>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</si>
  <si>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</si>
  <si>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</si>
  <si>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</si>
  <si>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</si>
  <si>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</si>
  <si>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</si>
  <si>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</si>
  <si>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</si>
  <si>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</si>
  <si>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</si>
  <si>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</si>
  <si>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</si>
  <si>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</si>
  <si>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</si>
  <si>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</si>
  <si>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</si>
  <si>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</si>
  <si>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</si>
  <si>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</si>
  <si>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</si>
  <si>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</si>
  <si>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</si>
  <si>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</si>
  <si>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</si>
  <si>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</si>
  <si>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</si>
  <si>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</si>
  <si>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</si>
  <si>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</si>
  <si>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</si>
  <si>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</si>
  <si>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</si>
  <si>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</si>
  <si>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</si>
  <si>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</si>
  <si>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</si>
  <si>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</si>
  <si>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</si>
  <si>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</si>
  <si>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</si>
  <si>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</si>
  <si>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</si>
  <si>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</si>
  <si>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</si>
  <si>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</si>
  <si>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</si>
  <si>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</si>
  <si>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</si>
  <si>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</si>
  <si>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</si>
  <si>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</si>
  <si>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</si>
  <si>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</si>
  <si>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</si>
  <si>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</si>
  <si>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</si>
  <si>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</si>
  <si>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</si>
  <si>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</si>
  <si>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</si>
  <si>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</si>
  <si>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</si>
  <si>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</si>
  <si>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</si>
  <si>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</si>
  <si>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</si>
  <si>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</si>
  <si>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</si>
  <si>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</si>
  <si>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</si>
  <si>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</si>
  <si>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</si>
  <si>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</si>
  <si>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</si>
  <si>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</si>
  <si>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</si>
  <si>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</si>
  <si>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</si>
  <si>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</si>
  <si>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</si>
  <si>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</si>
  <si>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</si>
  <si>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</si>
  <si>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</si>
  <si>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</si>
  <si>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</si>
  <si>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</si>
  <si>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</si>
  <si>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</si>
  <si>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</si>
  <si>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</si>
  <si>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</si>
  <si>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</si>
  <si>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</si>
  <si>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</si>
  <si>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</si>
  <si>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</si>
  <si>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</si>
  <si>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</si>
  <si>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</si>
  <si>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</si>
  <si>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</si>
  <si>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</si>
  <si>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</si>
  <si>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</si>
  <si>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</si>
  <si>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</si>
  <si>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</si>
  <si>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</si>
  <si>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</si>
  <si>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</si>
  <si>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</si>
  <si>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</si>
  <si>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</si>
  <si>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</si>
  <si>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</si>
  <si>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</si>
  <si>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</si>
  <si>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</si>
  <si>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</si>
  <si>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</si>
  <si>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</si>
  <si>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</si>
  <si>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</si>
  <si>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</si>
  <si>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</si>
  <si>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</si>
  <si>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</si>
  <si>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</si>
  <si>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</si>
  <si>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</si>
  <si>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</si>
  <si>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</si>
  <si>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</si>
  <si>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</si>
  <si>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</si>
  <si>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</si>
  <si>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</si>
  <si>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</si>
  <si>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</si>
  <si>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</si>
  <si>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</si>
  <si>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</si>
  <si>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</si>
  <si>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</si>
  <si>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</si>
  <si>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</si>
  <si>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</si>
  <si>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</si>
  <si>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</si>
  <si>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</si>
  <si>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</si>
  <si>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</si>
  <si>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</si>
  <si>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</si>
  <si>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</si>
  <si>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</si>
  <si>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</si>
  <si>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</si>
  <si>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</si>
  <si>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</si>
  <si>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</si>
  <si>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</si>
  <si>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</si>
  <si>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</si>
  <si>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</si>
  <si>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</si>
  <si>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</si>
  <si>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</si>
  <si>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</si>
  <si>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</si>
  <si>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</si>
  <si>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</si>
  <si>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</si>
  <si>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</si>
  <si>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</si>
  <si>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</si>
  <si>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</si>
  <si>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</si>
  <si>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</si>
  <si>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</si>
  <si>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</si>
  <si>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</si>
  <si>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</si>
  <si>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</si>
  <si>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</si>
  <si>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</si>
  <si>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</si>
  <si>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</si>
  <si>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</si>
  <si>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</si>
  <si>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</si>
  <si>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</si>
  <si>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</si>
  <si>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</si>
  <si>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</si>
  <si>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</si>
  <si>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</si>
  <si>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</si>
  <si>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</si>
  <si>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</si>
  <si>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</si>
  <si>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</si>
  <si>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</si>
  <si>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</si>
  <si>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</si>
  <si>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</si>
  <si>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</si>
  <si>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</si>
  <si>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</si>
  <si>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</si>
  <si>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</si>
  <si>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</si>
  <si>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</si>
  <si>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</si>
  <si>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</si>
  <si>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</si>
  <si>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</si>
  <si>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</si>
  <si>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</si>
  <si>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</si>
  <si>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</si>
  <si>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</si>
  <si>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</si>
  <si>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</si>
  <si>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</si>
  <si>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</si>
  <si>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</si>
  <si>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</si>
  <si>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</si>
  <si>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</si>
  <si>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</si>
  <si>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</si>
  <si>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</si>
  <si>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</si>
  <si>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</si>
  <si>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</si>
  <si>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</si>
  <si>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</si>
  <si>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</si>
  <si>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</si>
  <si>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</si>
  <si>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</si>
  <si>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</si>
  <si>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</si>
  <si>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</si>
  <si>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</si>
  <si>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</si>
  <si>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</si>
  <si>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</si>
  <si>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</si>
  <si>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</si>
  <si>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</si>
  <si>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</si>
  <si>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</si>
  <si>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</si>
  <si>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</si>
  <si>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</si>
  <si>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</si>
  <si>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</si>
  <si>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</si>
  <si>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</si>
  <si>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</si>
  <si>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</si>
  <si>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</si>
  <si>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</si>
  <si>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</si>
  <si>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</si>
  <si>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</si>
  <si>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</si>
  <si>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</si>
  <si>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</si>
  <si>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</si>
  <si>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</si>
  <si>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</si>
  <si>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</si>
  <si>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</si>
  <si>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</si>
  <si>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</si>
  <si>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</si>
  <si>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</si>
  <si>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</si>
  <si>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</si>
  <si>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</si>
  <si>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</si>
  <si>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</si>
  <si>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</si>
  <si>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</si>
  <si>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</si>
  <si>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</si>
  <si>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</si>
  <si>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</si>
  <si>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</si>
  <si>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</si>
  <si>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</si>
  <si>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</si>
  <si>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</si>
  <si>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</si>
  <si>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</si>
  <si>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</si>
  <si>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</si>
  <si>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</si>
  <si>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</si>
  <si>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</si>
  <si>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</si>
  <si>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</si>
  <si>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</si>
  <si>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</si>
  <si>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</si>
  <si>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</si>
  <si>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</si>
  <si>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</si>
  <si>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</si>
  <si>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</si>
  <si>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</si>
  <si>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</si>
  <si>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</si>
  <si>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</si>
  <si>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</si>
  <si>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</si>
  <si>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</si>
  <si>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</si>
  <si>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</si>
  <si>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</si>
  <si>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</si>
  <si>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</si>
  <si>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</si>
  <si>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</si>
  <si>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</si>
  <si>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</si>
  <si>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</si>
  <si>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</si>
  <si>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</si>
  <si>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</si>
  <si>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</si>
  <si>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</si>
  <si>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</si>
  <si>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</si>
  <si>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</si>
  <si>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</si>
  <si>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</si>
  <si>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</si>
  <si>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</si>
  <si>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</si>
  <si>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</si>
  <si>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</si>
  <si>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</si>
  <si>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</si>
  <si>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</si>
  <si>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</si>
  <si>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</si>
  <si>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</si>
  <si>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</si>
  <si>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</si>
  <si>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</si>
  <si>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</si>
  <si>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</si>
  <si>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</si>
  <si>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</si>
  <si>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</si>
  <si>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</si>
  <si>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</si>
  <si>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</si>
  <si>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</si>
  <si>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</si>
  <si>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</si>
  <si>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</si>
  <si>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</si>
  <si>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</si>
  <si>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</si>
  <si>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</si>
  <si>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</si>
  <si>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</si>
  <si>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</si>
  <si>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</si>
  <si>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</si>
  <si>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</si>
  <si>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</si>
  <si>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</si>
  <si>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</si>
  <si>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</si>
  <si>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</si>
  <si>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</si>
  <si>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</si>
  <si>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</si>
  <si>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</si>
  <si>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</si>
  <si>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</si>
  <si>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</si>
  <si>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</si>
  <si>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</si>
  <si>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</si>
  <si>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</si>
  <si>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</si>
  <si>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</si>
  <si>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</si>
  <si>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</si>
  <si>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</si>
  <si>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</si>
  <si>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</si>
  <si>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</si>
  <si>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</si>
  <si>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</si>
  <si>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</si>
  <si>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</si>
  <si>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</si>
  <si>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</si>
  <si>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</si>
  <si>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</si>
  <si>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</si>
  <si>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</si>
  <si>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</si>
  <si>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</si>
  <si>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</si>
  <si>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</si>
  <si>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</si>
  <si>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</si>
  <si>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</si>
  <si>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</si>
  <si>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</si>
  <si>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</si>
  <si>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</si>
  <si>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</si>
  <si>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</si>
  <si>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</si>
  <si>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</si>
  <si>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</si>
  <si>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</si>
  <si>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</si>
  <si>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</si>
  <si>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</si>
  <si>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</si>
  <si>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</si>
  <si>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</si>
  <si>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</si>
  <si>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</si>
  <si>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</si>
  <si>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</si>
  <si>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</si>
  <si>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</si>
  <si>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</si>
  <si>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</si>
  <si>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</si>
  <si>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</si>
  <si>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</si>
  <si>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</si>
  <si>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</si>
  <si>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</si>
  <si>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</si>
  <si>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</si>
  <si>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</si>
  <si>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</si>
  <si>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</si>
  <si>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</si>
  <si>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</si>
  <si>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</si>
  <si>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</si>
  <si>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</si>
  <si>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</si>
  <si>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</si>
  <si>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</si>
  <si>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</si>
  <si>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</si>
  <si>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</si>
  <si>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</si>
  <si>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</si>
  <si>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</si>
  <si>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</si>
  <si>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</si>
  <si>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</si>
  <si>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</si>
  <si>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</si>
  <si>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</si>
  <si>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</si>
  <si>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</si>
  <si>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</si>
  <si>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</si>
  <si>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</si>
  <si>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</si>
  <si>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</si>
  <si>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</si>
  <si>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</si>
  <si>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</si>
  <si>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</si>
  <si>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</si>
  <si>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</si>
  <si>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</si>
  <si>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</si>
  <si>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</si>
  <si>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</si>
  <si>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</si>
  <si>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</si>
  <si>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</si>
  <si>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</si>
  <si>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</si>
  <si>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</si>
  <si>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</si>
  <si>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</si>
  <si>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</si>
  <si>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</si>
  <si>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</si>
  <si>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</si>
  <si>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</si>
  <si>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</si>
  <si>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</si>
  <si>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</si>
  <si>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</si>
  <si>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</si>
  <si>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</si>
  <si>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</si>
  <si>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</si>
  <si>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</si>
  <si>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</si>
  <si>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</si>
  <si>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</si>
  <si>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</si>
  <si>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</si>
  <si>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</si>
  <si>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</si>
  <si>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</si>
  <si>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</si>
  <si>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</si>
  <si>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</si>
  <si>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</si>
  <si>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</si>
  <si>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</si>
  <si>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</si>
  <si>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</si>
  <si>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</si>
  <si>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</si>
  <si>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</si>
  <si>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</si>
  <si>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</si>
  <si>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</si>
  <si>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</si>
  <si>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</si>
  <si>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</si>
  <si>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</si>
  <si>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</si>
  <si>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</si>
  <si>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</si>
  <si>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</si>
  <si>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</si>
  <si>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</si>
  <si>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</si>
  <si>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</si>
  <si>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</si>
  <si>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</si>
  <si>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</si>
  <si>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</si>
  <si>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</si>
  <si>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</si>
  <si>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</si>
  <si>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</si>
  <si>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</si>
  <si>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</si>
  <si>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</si>
  <si>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</si>
  <si>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</si>
  <si>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</si>
  <si>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</si>
  <si>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</si>
  <si>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</si>
  <si>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</si>
  <si>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</si>
  <si>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</si>
  <si>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</si>
  <si>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</si>
  <si>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</si>
  <si>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</si>
  <si>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</si>
  <si>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</si>
  <si>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</si>
  <si>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</si>
  <si>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</si>
  <si>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</si>
  <si>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</si>
  <si>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</si>
  <si>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</si>
  <si>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</si>
  <si>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</si>
  <si>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</si>
  <si>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</si>
  <si>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</si>
  <si>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</si>
  <si>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</si>
  <si>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</si>
  <si>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</si>
  <si>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</si>
  <si>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</si>
  <si>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</si>
  <si>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</si>
  <si>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</si>
  <si>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</si>
  <si>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</si>
  <si>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</si>
  <si>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</si>
  <si>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</si>
  <si>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</si>
  <si>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</si>
  <si>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</si>
  <si>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</si>
  <si>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</si>
  <si>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</si>
  <si>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</si>
  <si>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</si>
  <si>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</si>
  <si>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</si>
  <si>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</si>
  <si>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</si>
  <si>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</si>
  <si>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</si>
  <si>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</si>
  <si>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</si>
  <si>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</si>
  <si>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</si>
  <si>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</si>
  <si>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</si>
  <si>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</si>
  <si>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</si>
  <si>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</si>
  <si>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</si>
  <si>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</si>
  <si>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</si>
  <si>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</si>
  <si>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</si>
  <si>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</si>
  <si>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</si>
  <si>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</si>
  <si>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</si>
  <si>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</si>
  <si>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</si>
  <si>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</si>
  <si>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</si>
  <si>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</si>
  <si>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</si>
  <si>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</si>
  <si>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</si>
  <si>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</si>
  <si>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</si>
  <si>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</si>
  <si>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</si>
  <si>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</si>
  <si>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</si>
  <si>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</si>
  <si>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</si>
  <si>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</si>
  <si>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</si>
  <si>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</si>
  <si>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</si>
  <si>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</si>
  <si>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</si>
  <si>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</si>
  <si>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</si>
  <si>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</si>
  <si>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</si>
  <si>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</si>
  <si>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</si>
  <si>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</si>
  <si>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</si>
  <si>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</si>
  <si>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</si>
  <si>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</si>
  <si>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</si>
  <si>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</si>
  <si>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</si>
  <si>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</si>
  <si>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</si>
  <si>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</si>
  <si>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</si>
  <si>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</si>
  <si>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</si>
  <si>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</si>
  <si>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</si>
  <si>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</si>
  <si>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</si>
  <si>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</si>
  <si>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</si>
  <si>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</si>
  <si>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</si>
  <si>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</si>
  <si>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</si>
  <si>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</si>
  <si>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</si>
  <si>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</si>
  <si>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</si>
  <si>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</si>
  <si>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</si>
  <si>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</si>
  <si>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</si>
  <si>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</si>
  <si>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</si>
  <si>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</si>
  <si>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</si>
  <si>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</si>
  <si>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</si>
  <si>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</si>
  <si>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</si>
  <si>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</si>
  <si>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</si>
  <si>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</si>
  <si>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</si>
  <si>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</si>
  <si>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</si>
  <si>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</si>
  <si>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</si>
  <si>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</si>
  <si>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</si>
  <si>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</si>
  <si>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</si>
  <si>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</si>
  <si>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</si>
  <si>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</si>
  <si>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</si>
  <si>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</si>
  <si>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</si>
  <si>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</si>
  <si>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</si>
  <si>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</si>
  <si>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</si>
  <si>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</si>
  <si>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</si>
  <si>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</si>
  <si>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</si>
  <si>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</si>
  <si>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</si>
  <si>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</si>
  <si>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</si>
  <si>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</si>
  <si>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</si>
  <si>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</si>
  <si>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</si>
  <si>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</si>
  <si>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</si>
  <si>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</si>
  <si>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</si>
  <si>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</si>
  <si>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</si>
  <si>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</si>
  <si>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</si>
  <si>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</si>
  <si>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</si>
  <si>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</si>
  <si>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</si>
  <si>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</si>
  <si>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</si>
  <si>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</si>
  <si>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</si>
  <si>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</si>
  <si>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</si>
  <si>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</si>
  <si>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</si>
  <si>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</si>
  <si>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</si>
  <si>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</si>
  <si>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</si>
  <si>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</si>
  <si>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</si>
  <si>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</si>
  <si>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</si>
  <si>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</si>
  <si>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</si>
  <si>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</si>
  <si>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</si>
  <si>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</si>
  <si>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</si>
  <si>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</si>
  <si>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</si>
  <si>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</si>
  <si>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</si>
  <si>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</si>
  <si>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</si>
  <si>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</si>
  <si>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</si>
  <si>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</si>
  <si>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</si>
  <si>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</si>
  <si>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</si>
  <si>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</si>
  <si>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</si>
  <si>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</si>
  <si>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</si>
  <si>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</si>
  <si>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</si>
  <si>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</si>
  <si>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</si>
  <si>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</si>
  <si>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</si>
  <si>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</si>
  <si>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</si>
  <si>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</si>
  <si>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</si>
  <si>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</si>
  <si>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</si>
  <si>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</si>
  <si>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</si>
  <si>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</si>
  <si>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</si>
  <si>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</si>
  <si>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</si>
  <si>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</si>
  <si>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</si>
  <si>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</si>
  <si>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</si>
  <si>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</si>
  <si>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</si>
  <si>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</si>
  <si>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</si>
  <si>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</si>
  <si>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</si>
  <si>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</si>
  <si>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</si>
  <si>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</si>
  <si>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</si>
  <si>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</si>
  <si>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</si>
  <si>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</si>
  <si>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</si>
  <si>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</si>
  <si>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</si>
  <si>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</si>
  <si>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</si>
  <si>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</si>
  <si>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</si>
  <si>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</si>
  <si>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</si>
  <si>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</si>
  <si>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</si>
  <si>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</si>
  <si>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</si>
  <si>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</si>
  <si>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</si>
  <si>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</si>
  <si>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</si>
  <si>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</si>
  <si>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</si>
  <si>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</si>
  <si>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</si>
  <si>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</si>
  <si>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</si>
  <si>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</si>
  <si>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</si>
  <si>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</si>
  <si>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</si>
  <si>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</si>
  <si>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</si>
  <si>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</si>
  <si>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</si>
  <si>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</si>
  <si>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</si>
  <si>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</si>
  <si>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</si>
  <si>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</si>
  <si>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</si>
  <si>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</si>
  <si>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</si>
  <si>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</si>
  <si>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</si>
  <si>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</si>
  <si>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</si>
  <si>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</si>
  <si>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</si>
  <si>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</si>
  <si>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</si>
  <si>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</si>
  <si>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</si>
  <si>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</si>
  <si>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</si>
  <si>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</si>
  <si>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</si>
  <si>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</si>
  <si>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</si>
  <si>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</si>
  <si>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</si>
  <si>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</si>
  <si>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</si>
  <si>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</si>
  <si>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</si>
  <si>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</si>
  <si>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</si>
  <si>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</si>
  <si>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</si>
  <si>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</si>
  <si>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</si>
  <si>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</si>
  <si>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</si>
  <si>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</si>
  <si>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</si>
  <si>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</si>
  <si>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</si>
  <si>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</si>
  <si>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</si>
  <si>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</si>
  <si>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</si>
  <si>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</si>
  <si>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</si>
  <si>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</si>
  <si>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</si>
  <si>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</si>
  <si>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</si>
  <si>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</si>
  <si>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</si>
  <si>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</si>
  <si>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</si>
  <si>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</si>
  <si>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</si>
  <si>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</si>
  <si>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</si>
  <si>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</si>
  <si>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</si>
  <si>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</si>
  <si>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</si>
  <si>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</si>
  <si>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</si>
  <si>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</si>
  <si>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</si>
  <si>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</si>
  <si>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</si>
  <si>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</si>
  <si>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</si>
  <si>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</si>
  <si>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</si>
  <si>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</si>
  <si>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</si>
  <si>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</si>
  <si>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</si>
  <si>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</si>
  <si>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</si>
  <si>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</si>
  <si>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</si>
  <si>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</si>
  <si>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</si>
  <si>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</si>
  <si>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</si>
  <si>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</si>
  <si>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</si>
  <si>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</si>
  <si>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</si>
  <si>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</si>
  <si>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</si>
  <si>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</si>
  <si>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</si>
  <si>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</si>
  <si>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</si>
  <si>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</si>
  <si>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</si>
  <si>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</si>
  <si>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</si>
  <si>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</si>
  <si>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</si>
  <si>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</si>
  <si>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</si>
  <si>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</si>
  <si>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</si>
  <si>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</si>
  <si>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</si>
  <si>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</si>
  <si>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</si>
  <si>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</si>
  <si>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</si>
  <si>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</si>
  <si>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</si>
  <si>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</si>
  <si>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</si>
  <si>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</si>
  <si>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</si>
  <si>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</si>
  <si>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</si>
  <si>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</si>
  <si>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</si>
  <si>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</si>
  <si>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</si>
  <si>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</si>
  <si>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</si>
  <si>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</si>
  <si>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</si>
  <si>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</si>
  <si>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</si>
  <si>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</si>
  <si>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</si>
  <si>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</si>
  <si>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</si>
  <si>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</si>
  <si>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</si>
  <si>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</si>
  <si>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</si>
  <si>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</si>
  <si>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</si>
  <si>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</si>
  <si>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</si>
  <si>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</si>
  <si>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</si>
  <si>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</si>
  <si>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</si>
  <si>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</si>
  <si>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</si>
  <si>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</si>
  <si>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</si>
  <si>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</si>
  <si>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</si>
  <si>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</si>
  <si>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</si>
  <si>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</si>
  <si>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</si>
  <si>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</si>
  <si>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</si>
  <si>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</si>
  <si>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</si>
  <si>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</si>
  <si>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</si>
  <si>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</si>
  <si>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</si>
  <si>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</si>
  <si>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</si>
  <si>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</si>
  <si>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</si>
  <si>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</si>
  <si>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</si>
  <si>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</si>
  <si>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</si>
  <si>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</si>
  <si>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</si>
  <si>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</si>
  <si>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</si>
  <si>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</si>
  <si>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</si>
  <si>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</si>
  <si>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</si>
  <si>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</si>
  <si>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</si>
  <si>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</si>
  <si>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</si>
  <si>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</si>
  <si>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</si>
  <si>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</si>
  <si>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</si>
  <si>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</si>
  <si>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</si>
  <si>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</si>
  <si>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</si>
  <si>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</si>
  <si>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</si>
  <si>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</si>
  <si>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</si>
  <si>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</si>
  <si>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</si>
  <si>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</si>
  <si>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</si>
  <si>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</si>
  <si>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</si>
  <si>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</si>
  <si>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</si>
  <si>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</si>
  <si>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</si>
  <si>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</si>
  <si>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</si>
  <si>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</si>
  <si>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</si>
  <si>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</si>
  <si>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</si>
  <si>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</si>
  <si>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</si>
  <si>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</si>
  <si>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</si>
  <si>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</si>
  <si>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</si>
  <si>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</si>
  <si>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</si>
  <si>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</si>
  <si>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</si>
  <si>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</si>
  <si>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</si>
  <si>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</si>
  <si>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</si>
  <si>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</si>
  <si>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</si>
  <si>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</si>
  <si>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</si>
  <si>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</si>
  <si>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</si>
  <si>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</si>
  <si>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</si>
  <si>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</si>
  <si>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</si>
  <si>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</si>
  <si>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</si>
  <si>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</si>
  <si>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</si>
  <si>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</si>
  <si>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</si>
  <si>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</si>
  <si>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</si>
  <si>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</si>
  <si>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</si>
  <si>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</si>
  <si>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</si>
  <si>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</si>
  <si>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</si>
  <si>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</si>
  <si>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</si>
  <si>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</si>
  <si>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</si>
  <si>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</si>
  <si>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</si>
  <si>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</si>
  <si>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</si>
  <si>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</si>
  <si>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</si>
  <si>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</si>
  <si>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</si>
  <si>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</si>
  <si>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</si>
  <si>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</si>
  <si>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</si>
  <si>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</si>
  <si>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</si>
  <si>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</si>
  <si>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</si>
  <si>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</si>
  <si>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</si>
  <si>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</si>
  <si>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</si>
  <si>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</si>
  <si>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</si>
  <si>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</si>
  <si>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</si>
  <si>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</si>
  <si>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</si>
  <si>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</si>
  <si>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</si>
  <si>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</si>
  <si>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</si>
  <si>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</si>
  <si>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</si>
  <si>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</si>
  <si>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</si>
  <si>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</si>
  <si>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</si>
  <si>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</si>
  <si>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</si>
  <si>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</si>
  <si>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</si>
  <si>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</si>
  <si>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</si>
  <si>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</si>
  <si>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</si>
  <si>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</si>
  <si>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</si>
  <si>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</si>
  <si>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</si>
  <si>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</si>
  <si>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</si>
  <si>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</si>
  <si>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</si>
  <si>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</si>
  <si>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</si>
  <si>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</si>
  <si>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</si>
  <si>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</si>
  <si>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</si>
  <si>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</si>
  <si>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</si>
  <si>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</si>
  <si>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</si>
  <si>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</si>
  <si>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</si>
  <si>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</si>
  <si>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</si>
  <si>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</si>
  <si>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</si>
  <si>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</si>
  <si>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</si>
  <si>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</si>
  <si>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</si>
  <si>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</si>
  <si>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</si>
  <si>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</si>
  <si>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</si>
  <si>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</si>
  <si>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</si>
  <si>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</si>
  <si>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</si>
  <si>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</si>
  <si>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</si>
  <si>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</si>
  <si>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</si>
  <si>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</si>
  <si>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</si>
  <si>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</si>
  <si>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</si>
  <si>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</si>
  <si>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</si>
  <si>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</si>
  <si>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</si>
  <si>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</si>
  <si>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</si>
  <si>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</si>
  <si>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</si>
  <si>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</si>
  <si>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</si>
  <si>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</si>
  <si>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</si>
  <si>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</si>
  <si>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</si>
  <si>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</si>
  <si>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</si>
  <si>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</si>
  <si>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</si>
  <si>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</si>
  <si>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</si>
  <si>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</si>
  <si>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</si>
  <si>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</si>
  <si>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</si>
  <si>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</si>
  <si>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</si>
  <si>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</si>
  <si>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</si>
  <si>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</si>
  <si>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</si>
  <si>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</si>
  <si>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</si>
  <si>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</si>
  <si>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</si>
  <si>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</si>
  <si>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</si>
  <si>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</si>
  <si>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</si>
  <si>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</si>
  <si>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</si>
  <si>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</si>
  <si>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</si>
  <si>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</si>
  <si>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</si>
  <si>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</si>
  <si>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</si>
  <si>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</si>
  <si>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</si>
  <si>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</si>
  <si>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</si>
  <si>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</si>
  <si>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</si>
  <si>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</si>
  <si>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</si>
  <si>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</si>
  <si>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</si>
  <si>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</si>
  <si>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</si>
  <si>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</si>
  <si>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</si>
  <si>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</si>
  <si>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</si>
  <si>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</si>
  <si>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</si>
  <si>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</si>
  <si>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</si>
  <si>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</si>
  <si>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</si>
  <si>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</si>
  <si>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</si>
  <si>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</si>
  <si>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</si>
  <si>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</si>
  <si>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</si>
  <si>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</si>
  <si>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</si>
  <si>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</si>
  <si>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</si>
  <si>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</si>
  <si>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</si>
  <si>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</si>
  <si>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</si>
  <si>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</si>
  <si>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</si>
  <si>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</si>
  <si>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</si>
  <si>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</si>
  <si>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</si>
  <si>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</si>
  <si>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</si>
  <si>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</si>
  <si>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</si>
  <si>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</si>
  <si>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</si>
  <si>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</si>
  <si>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</si>
  <si>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</si>
  <si>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</si>
  <si>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</si>
  <si>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</si>
  <si>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</si>
  <si>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</si>
  <si>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</si>
  <si>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</si>
  <si>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</si>
  <si>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</si>
  <si>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</si>
  <si>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</si>
  <si>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</si>
  <si>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</si>
  <si>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</si>
  <si>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</si>
  <si>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</si>
  <si>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</si>
  <si>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</si>
  <si>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</si>
  <si>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</si>
  <si>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</si>
  <si>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</si>
  <si>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</si>
  <si>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</si>
  <si>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</si>
  <si>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</si>
  <si>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</si>
  <si>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</si>
  <si>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</si>
  <si>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</si>
  <si>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</si>
  <si>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</si>
  <si>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</si>
  <si>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</si>
  <si>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</si>
  <si>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</si>
  <si>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</si>
  <si>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</si>
  <si>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</si>
  <si>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</si>
  <si>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</si>
  <si>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</si>
  <si>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</si>
  <si>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</si>
  <si>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</si>
  <si>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</si>
  <si>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</si>
  <si>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</si>
  <si>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</si>
  <si>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</si>
  <si>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</si>
  <si>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</si>
  <si>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</si>
  <si>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</si>
  <si>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</si>
  <si>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</si>
  <si>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</si>
  <si>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</si>
  <si>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</si>
  <si>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</si>
  <si>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</si>
  <si>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</si>
  <si>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</si>
  <si>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</si>
  <si>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</si>
  <si>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</si>
  <si>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</si>
  <si>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</si>
  <si>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</si>
  <si>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</si>
  <si>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</si>
  <si>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</si>
  <si>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</si>
  <si>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</si>
  <si>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</si>
  <si>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</si>
  <si>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</si>
  <si>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</si>
  <si>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</si>
  <si>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</si>
  <si>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</si>
  <si>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</si>
  <si>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</si>
  <si>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</si>
  <si>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</si>
  <si>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</si>
  <si>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</si>
  <si>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</si>
  <si>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</si>
  <si>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</si>
  <si>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</si>
  <si>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</si>
  <si>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</si>
  <si>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</si>
  <si>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</si>
  <si>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</si>
  <si>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</si>
  <si>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</si>
  <si>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</si>
  <si>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</si>
  <si>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</si>
  <si>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</si>
  <si>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</si>
  <si>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</si>
  <si>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</si>
  <si>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</si>
  <si>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</si>
  <si>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</si>
  <si>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</si>
  <si>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</si>
  <si>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</si>
  <si>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</si>
  <si>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</si>
  <si>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</si>
  <si>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</si>
  <si>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</si>
  <si>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</si>
  <si>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</si>
  <si>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</si>
  <si>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</si>
  <si>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</si>
  <si>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</si>
  <si>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</si>
  <si>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</si>
  <si>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</si>
  <si>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</si>
  <si>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</si>
  <si>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</si>
  <si>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</si>
  <si>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</si>
  <si>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</si>
  <si>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</si>
  <si>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</si>
  <si>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</si>
  <si>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</si>
  <si>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</si>
  <si>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</si>
  <si>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</si>
  <si>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</si>
  <si>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</si>
  <si>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</si>
  <si>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</si>
  <si>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</si>
  <si>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</si>
  <si>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</si>
  <si>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</si>
  <si>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</si>
  <si>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</si>
  <si>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</si>
  <si>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</si>
  <si>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</si>
  <si>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</si>
  <si>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</si>
  <si>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</si>
  <si>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</si>
  <si>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</si>
  <si>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</si>
  <si>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</si>
  <si>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</si>
  <si>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</si>
  <si>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</si>
  <si>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</si>
  <si>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</si>
  <si>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</si>
  <si>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</si>
  <si>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</si>
  <si>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</si>
  <si>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</si>
  <si>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</si>
  <si>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</si>
  <si>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</si>
  <si>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</si>
  <si>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</si>
  <si>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</si>
  <si>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</si>
  <si>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</si>
  <si>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</si>
  <si>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</si>
  <si>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</si>
  <si>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</si>
  <si>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</si>
  <si>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</si>
  <si>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</si>
  <si>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</si>
  <si>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</si>
  <si>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</si>
  <si>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</si>
  <si>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</si>
  <si>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</si>
  <si>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</si>
  <si>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</si>
  <si>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</si>
  <si>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</si>
  <si>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</si>
  <si>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</si>
  <si>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</si>
  <si>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</si>
  <si>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</si>
  <si>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</si>
  <si>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</si>
  <si>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</si>
  <si>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</si>
  <si>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</si>
  <si>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</si>
  <si>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</si>
  <si>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</si>
  <si>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</si>
  <si>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</si>
  <si>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</si>
  <si>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</si>
  <si>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</si>
  <si>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</si>
  <si>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</si>
  <si>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</si>
  <si>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</si>
  <si>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</si>
  <si>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</si>
  <si>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</si>
  <si>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</si>
  <si>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</si>
  <si>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</si>
  <si>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</si>
  <si>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</si>
  <si>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</si>
  <si>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</si>
  <si>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</si>
  <si>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</si>
  <si>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</si>
  <si>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</si>
  <si>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</si>
  <si>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</si>
  <si>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</si>
  <si>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</si>
  <si>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</si>
  <si>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</si>
  <si>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</si>
  <si>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</si>
  <si>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</si>
  <si>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</si>
  <si>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</si>
  <si>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</si>
  <si>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</si>
  <si>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</si>
  <si>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</si>
  <si>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</si>
  <si>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</si>
  <si>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</si>
  <si>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</si>
  <si>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</si>
  <si>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</si>
  <si>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</si>
  <si>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</si>
  <si>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</si>
  <si>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</si>
  <si>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</si>
  <si>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</si>
  <si>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</si>
  <si>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</si>
  <si>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</si>
  <si>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</si>
  <si>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</si>
  <si>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</si>
  <si>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</si>
  <si>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</si>
  <si>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</si>
  <si>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</si>
  <si>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</si>
  <si>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</si>
  <si>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</si>
  <si>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</si>
  <si>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</si>
  <si>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</si>
  <si>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</si>
  <si>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</si>
  <si>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</si>
  <si>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</si>
  <si>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</si>
  <si>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</si>
  <si>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</si>
  <si>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</si>
  <si>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</si>
  <si>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</si>
  <si>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</si>
  <si>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</si>
  <si>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</si>
  <si>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</si>
  <si>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</si>
  <si>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</si>
  <si>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</si>
  <si>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</si>
  <si>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</si>
  <si>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</si>
  <si>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</si>
  <si>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</si>
  <si>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</si>
  <si>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</si>
  <si>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</si>
  <si>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</si>
  <si>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</si>
  <si>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</si>
  <si>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</si>
  <si>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</si>
  <si>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</si>
  <si>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</si>
  <si>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</si>
  <si>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</si>
  <si>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</si>
  <si>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</si>
  <si>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</si>
  <si>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</si>
  <si>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</si>
  <si>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</si>
  <si>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</si>
  <si>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</si>
  <si>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</si>
  <si>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</si>
  <si>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</si>
  <si>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</si>
  <si>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</si>
  <si>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</si>
  <si>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</si>
  <si>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</si>
  <si>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</si>
  <si>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</si>
  <si>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</si>
  <si>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</si>
  <si>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</si>
  <si>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</si>
  <si>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</si>
  <si>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</si>
  <si>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</si>
  <si>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</si>
  <si>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</si>
  <si>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</si>
  <si>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</si>
  <si>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</si>
  <si>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</si>
  <si>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</si>
  <si>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</si>
  <si>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</si>
  <si>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</si>
  <si>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</si>
  <si>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</si>
  <si>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</si>
  <si>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</si>
  <si>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</si>
  <si>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</si>
  <si>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</si>
  <si>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</si>
  <si>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</si>
  <si>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</si>
  <si>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</si>
  <si>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</si>
  <si>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</si>
  <si>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</si>
  <si>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</si>
  <si>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</si>
  <si>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</si>
  <si>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</si>
  <si>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</si>
  <si>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</si>
  <si>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</si>
  <si>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</si>
  <si>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</si>
  <si>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</si>
  <si>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</si>
  <si>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</si>
  <si>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</si>
  <si>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</si>
  <si>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</si>
  <si>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</si>
  <si>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</si>
  <si>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</si>
  <si>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</si>
  <si>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</si>
  <si>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</si>
  <si>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</si>
  <si>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</si>
  <si>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</si>
  <si>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</si>
  <si>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</si>
  <si>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</si>
  <si>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</si>
  <si>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</si>
  <si>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</si>
  <si>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</si>
  <si>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</si>
  <si>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</si>
  <si>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</si>
  <si>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</si>
  <si>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</si>
  <si>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</si>
  <si>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</si>
  <si>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</si>
  <si>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</si>
  <si>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</si>
  <si>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</si>
  <si>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</si>
  <si>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</si>
  <si>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</si>
  <si>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</si>
  <si>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</si>
  <si>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</si>
  <si>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</si>
  <si>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</si>
  <si>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</si>
  <si>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</si>
  <si>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</si>
  <si>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</si>
  <si>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</si>
  <si>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</si>
  <si>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</si>
  <si>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</si>
  <si>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</si>
  <si>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</si>
  <si>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</si>
  <si>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</si>
  <si>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</si>
  <si>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</si>
  <si>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</si>
  <si>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</si>
  <si>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</si>
  <si>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</si>
  <si>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</si>
  <si>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</si>
  <si>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</si>
  <si>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</si>
  <si>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</si>
  <si>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</si>
  <si>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</si>
  <si>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</si>
  <si>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</si>
  <si>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</si>
  <si>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</si>
  <si>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</si>
  <si>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</si>
  <si>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</si>
  <si>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</si>
  <si>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</si>
  <si>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</si>
  <si>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</si>
  <si>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</si>
  <si>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</si>
  <si>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</si>
  <si>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</si>
  <si>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</si>
  <si>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</si>
  <si>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</si>
  <si>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</si>
  <si>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</si>
  <si>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</si>
  <si>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</si>
  <si>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</si>
  <si>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</si>
  <si>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</si>
  <si>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</si>
  <si>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</si>
  <si>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</si>
  <si>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</si>
  <si>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</si>
  <si>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</si>
  <si>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</si>
  <si>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</si>
  <si>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</si>
  <si>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</si>
  <si>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</si>
  <si>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</si>
  <si>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</si>
  <si>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</si>
  <si>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</si>
  <si>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</si>
  <si>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</si>
  <si>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</si>
  <si>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</si>
  <si>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</si>
  <si>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</si>
  <si>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</si>
  <si>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</si>
  <si>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</si>
  <si>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</si>
  <si>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</si>
  <si>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</si>
  <si>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</si>
  <si>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</si>
  <si>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</si>
  <si>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</si>
  <si>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</si>
  <si>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</si>
  <si>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</si>
  <si>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</si>
  <si>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</si>
  <si>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</si>
  <si>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</si>
  <si>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</si>
  <si>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</si>
  <si>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</si>
  <si>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</si>
  <si>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</si>
  <si>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</si>
  <si>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</si>
  <si>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</si>
  <si>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</si>
  <si>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</si>
  <si>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</si>
  <si>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</si>
  <si>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</si>
  <si>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</si>
  <si>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</si>
  <si>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</si>
  <si>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</si>
  <si>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</si>
  <si>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</si>
  <si>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</si>
  <si>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</si>
  <si>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</si>
  <si>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</si>
  <si>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</si>
  <si>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</si>
  <si>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</si>
  <si>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</si>
  <si>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</si>
  <si>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</si>
  <si>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</si>
  <si>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</si>
  <si>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</si>
  <si>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</si>
  <si>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</si>
  <si>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</si>
  <si>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</si>
  <si>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</si>
  <si>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</si>
  <si>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</si>
  <si>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</si>
  <si>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</si>
  <si>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</si>
  <si>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</si>
  <si>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</si>
  <si>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</si>
  <si>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</si>
  <si>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</si>
  <si>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</si>
  <si>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</si>
  <si>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</si>
  <si>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</si>
  <si>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</si>
  <si>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</si>
  <si>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</si>
  <si>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</si>
  <si>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</si>
  <si>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</si>
  <si>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</si>
  <si>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</si>
  <si>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</si>
  <si>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</si>
  <si>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</si>
  <si>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</si>
  <si>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</si>
  <si>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</si>
  <si>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</si>
  <si>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</si>
  <si>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</si>
  <si>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</si>
  <si>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</si>
  <si>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</si>
  <si>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</si>
  <si>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</si>
  <si>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</si>
  <si>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</si>
  <si>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</si>
  <si>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</si>
  <si>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</si>
  <si>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</si>
  <si>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</si>
  <si>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</si>
  <si>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</si>
  <si>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</si>
  <si>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</si>
  <si>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</si>
  <si>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</si>
  <si>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</si>
  <si>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</si>
  <si>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</si>
  <si>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</si>
  <si>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</si>
  <si>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</si>
  <si>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</si>
  <si>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</si>
  <si>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</si>
  <si>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</si>
  <si>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</si>
  <si>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</si>
  <si>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</si>
  <si>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</si>
  <si>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</si>
  <si>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</si>
  <si>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</si>
  <si>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</si>
  <si>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</si>
  <si>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</si>
  <si>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</si>
  <si>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</si>
  <si>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</si>
  <si>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</si>
  <si>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</si>
  <si>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</si>
  <si>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</si>
  <si>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</si>
  <si>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</si>
  <si>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</si>
  <si>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</si>
  <si>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</si>
  <si>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</si>
  <si>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</si>
  <si>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</si>
  <si>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</si>
  <si>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</si>
  <si>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</si>
  <si>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</si>
  <si>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</si>
  <si>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</si>
  <si>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</si>
  <si>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</si>
  <si>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</si>
  <si>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</si>
  <si>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</si>
  <si>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</si>
  <si>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</si>
  <si>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</si>
  <si>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</si>
  <si>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</si>
  <si>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</si>
  <si>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</si>
  <si>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</si>
  <si>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</si>
  <si>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</si>
  <si>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</si>
  <si>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</si>
  <si>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</si>
  <si>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</si>
  <si>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</si>
  <si>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</si>
  <si>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</si>
  <si>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</si>
  <si>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</si>
  <si>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</si>
  <si>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</si>
  <si>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</si>
  <si>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</si>
  <si>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</si>
  <si>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</si>
  <si>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</si>
  <si>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</si>
  <si>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</si>
  <si>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</si>
  <si>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</si>
  <si>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</si>
  <si>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</si>
  <si>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</si>
  <si>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</si>
  <si>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</si>
  <si>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</si>
  <si>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</si>
  <si>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</si>
  <si>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</si>
  <si>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</si>
  <si>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</si>
  <si>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</si>
  <si>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</si>
  <si>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</si>
  <si>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</si>
  <si>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</si>
  <si>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</si>
  <si>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</si>
  <si>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</si>
  <si>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</si>
  <si>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</si>
  <si>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</si>
  <si>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</si>
  <si>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</si>
  <si>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</si>
  <si>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</si>
  <si>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</si>
  <si>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</si>
  <si>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</si>
  <si>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</si>
  <si>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</si>
  <si>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</si>
  <si>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</si>
  <si>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</si>
  <si>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</si>
  <si>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</si>
  <si>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</si>
  <si>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</si>
  <si>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</si>
  <si>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</si>
  <si>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</si>
  <si>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</si>
  <si>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</si>
  <si>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</si>
  <si>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</si>
  <si>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</si>
  <si>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</si>
  <si>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</si>
  <si>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</si>
  <si>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</si>
  <si>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</si>
  <si>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</si>
  <si>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</si>
  <si>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</si>
  <si>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</si>
  <si>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</si>
  <si>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</si>
  <si>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</si>
  <si>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</si>
  <si>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</si>
  <si>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</si>
  <si>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</si>
  <si>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</si>
  <si>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</si>
  <si>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</si>
  <si>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</si>
  <si>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</si>
  <si>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</si>
  <si>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</si>
  <si>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</si>
  <si>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</si>
  <si>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</si>
  <si>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</si>
  <si>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</si>
  <si>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</si>
  <si>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</si>
  <si>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</si>
  <si>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</si>
  <si>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</si>
  <si>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</si>
  <si>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</si>
  <si>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</si>
  <si>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</si>
  <si>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</si>
  <si>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</si>
  <si>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</si>
  <si>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</si>
  <si>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</si>
  <si>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</si>
  <si>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</si>
  <si>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</si>
  <si>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</si>
  <si>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</si>
  <si>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</si>
  <si>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</si>
  <si>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</si>
  <si>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</si>
  <si>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</si>
  <si>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</si>
  <si>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</si>
  <si>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</si>
  <si>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</si>
  <si>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</si>
  <si>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</si>
  <si>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</si>
  <si>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</si>
  <si>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</si>
  <si>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</si>
  <si>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</si>
  <si>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</si>
  <si>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</si>
  <si>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</si>
  <si>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</si>
  <si>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</si>
  <si>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</si>
  <si>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</si>
  <si>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</si>
  <si>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</si>
  <si>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</si>
  <si>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</si>
  <si>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</si>
  <si>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</si>
  <si>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</si>
  <si>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</si>
  <si>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</si>
  <si>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</si>
  <si>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</si>
  <si>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</si>
  <si>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</si>
  <si>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</si>
  <si>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</si>
  <si>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</si>
  <si>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</si>
  <si>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</si>
  <si>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</si>
  <si>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</si>
  <si>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</si>
  <si>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</si>
  <si>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</si>
  <si>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</si>
  <si>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</si>
  <si>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</si>
  <si>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</si>
  <si>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</si>
  <si>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</si>
  <si>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</si>
  <si>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</si>
  <si>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</si>
  <si>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</si>
  <si>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</si>
  <si>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</si>
  <si>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</si>
  <si>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</si>
  <si>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</si>
  <si>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</si>
  <si>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</si>
  <si>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</si>
  <si>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</si>
  <si>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</si>
  <si>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</si>
  <si>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</si>
  <si>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</si>
  <si>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</si>
  <si>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</si>
  <si>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</si>
  <si>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</si>
  <si>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</si>
  <si>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</si>
  <si>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</si>
  <si>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</si>
  <si>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</si>
  <si>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</si>
  <si>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</si>
  <si>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</si>
  <si>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</si>
  <si>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</si>
  <si>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</si>
  <si>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</si>
  <si>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</si>
  <si>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</si>
  <si>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</si>
  <si>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</si>
  <si>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</si>
  <si>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</si>
  <si>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</si>
  <si>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</si>
  <si>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</si>
  <si>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</si>
  <si>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</si>
  <si>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</si>
  <si>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</si>
  <si>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</si>
  <si>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</si>
  <si>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</si>
  <si>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</si>
  <si>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</si>
  <si>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</si>
  <si>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</si>
  <si>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</si>
  <si>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</si>
  <si>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</si>
  <si>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</si>
  <si>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</si>
  <si>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</si>
  <si>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</si>
  <si>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</si>
  <si>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</si>
  <si>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</si>
  <si>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</si>
  <si>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</si>
  <si>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</si>
  <si>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</si>
  <si>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</si>
  <si>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</si>
  <si>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</si>
  <si>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</si>
  <si>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</si>
  <si>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</si>
  <si>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</si>
  <si>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</si>
  <si>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</si>
  <si>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</si>
  <si>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</si>
  <si>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</si>
  <si>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</si>
  <si>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</si>
  <si>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</si>
  <si>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</si>
  <si>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</si>
  <si>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</si>
  <si>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</si>
  <si>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</si>
  <si>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</si>
  <si>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</si>
  <si>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</si>
  <si>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</si>
  <si>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</si>
  <si>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</si>
  <si>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</si>
  <si>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</si>
  <si>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</si>
  <si>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</si>
  <si>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</si>
  <si>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</si>
  <si>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</si>
  <si>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</si>
  <si>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</si>
  <si>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</si>
  <si>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</si>
  <si>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</si>
  <si>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</si>
  <si>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</si>
  <si>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</si>
  <si>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</si>
  <si>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</si>
  <si>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</si>
  <si>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</si>
  <si>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</si>
  <si>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</si>
  <si>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</si>
  <si>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</si>
  <si>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</si>
  <si>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</si>
  <si>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</si>
  <si>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</si>
  <si>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</si>
  <si>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</si>
  <si>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</si>
  <si>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</si>
  <si>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</si>
  <si>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</si>
  <si>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</si>
  <si>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</si>
  <si>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</si>
  <si>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</si>
  <si>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</si>
  <si>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</si>
  <si>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</si>
  <si>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</si>
  <si>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</si>
  <si>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</si>
  <si>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</si>
  <si>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</si>
  <si>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</si>
  <si>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</si>
  <si>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</si>
  <si>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</si>
  <si>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</si>
  <si>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</si>
  <si>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</si>
  <si>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</si>
  <si>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</si>
  <si>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</si>
  <si>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</si>
  <si>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</si>
  <si>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</si>
  <si>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</si>
  <si>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</si>
  <si>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</si>
  <si>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</si>
  <si>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</si>
  <si>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</si>
  <si>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</si>
  <si>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</si>
  <si>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</si>
  <si>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</si>
  <si>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</si>
  <si>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</si>
  <si>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</si>
  <si>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</si>
  <si>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</si>
  <si>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</si>
  <si>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</si>
  <si>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</si>
  <si>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</si>
  <si>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</si>
  <si>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</si>
  <si>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</si>
  <si>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</si>
  <si>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</si>
  <si>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</si>
  <si>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</si>
  <si>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</si>
  <si>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</si>
  <si>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</si>
  <si>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</si>
  <si>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</si>
  <si>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</si>
  <si>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</si>
  <si>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</si>
  <si>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</si>
  <si>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</si>
  <si>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</si>
  <si>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</si>
  <si>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</si>
  <si>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</si>
  <si>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</si>
  <si>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</si>
  <si>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</si>
  <si>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</si>
  <si>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</si>
  <si>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</si>
  <si>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</si>
  <si>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</si>
  <si>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</si>
  <si>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</si>
  <si>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</si>
  <si>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</si>
  <si>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</si>
  <si>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</si>
  <si>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</si>
  <si>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</si>
  <si>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</si>
  <si>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</si>
  <si>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</si>
  <si>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</si>
  <si>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</si>
  <si>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</si>
  <si>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</si>
  <si>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</si>
  <si>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</si>
  <si>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</si>
  <si>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</si>
  <si>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</si>
  <si>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</si>
  <si>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</si>
  <si>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</si>
  <si>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</si>
  <si>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</si>
  <si>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</si>
  <si>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</si>
  <si>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</si>
  <si>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</si>
  <si>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</si>
  <si>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</si>
  <si>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</si>
  <si>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</si>
  <si>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</si>
  <si>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</si>
  <si>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</si>
  <si>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</si>
  <si>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</si>
  <si>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</si>
  <si>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</si>
  <si>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</si>
  <si>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</si>
  <si>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</si>
  <si>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</si>
  <si>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</si>
  <si>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</si>
  <si>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</si>
  <si>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</si>
  <si>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</si>
  <si>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</si>
  <si>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</si>
  <si>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</si>
  <si>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</si>
  <si>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</si>
  <si>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</si>
  <si>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</si>
  <si>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</si>
  <si>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</si>
  <si>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</si>
  <si>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</si>
  <si>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</si>
  <si>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</si>
  <si>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</si>
  <si>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</si>
  <si>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</si>
  <si>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</si>
  <si>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</si>
  <si>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</si>
  <si>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</si>
  <si>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</si>
  <si>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</si>
  <si>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</si>
  <si>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</si>
  <si>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</si>
  <si>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</si>
  <si>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</si>
  <si>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</si>
  <si>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</si>
  <si>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</si>
  <si>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</si>
  <si>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</si>
  <si>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</si>
  <si>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</si>
  <si>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</si>
  <si>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</si>
  <si>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</si>
  <si>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</si>
  <si>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</si>
  <si>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</si>
  <si>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</si>
  <si>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</si>
  <si>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</si>
  <si>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</si>
  <si>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</si>
  <si>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</si>
  <si>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</si>
  <si>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</si>
  <si>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</si>
  <si>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</si>
  <si>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</si>
  <si>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</si>
  <si>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</si>
  <si>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</si>
  <si>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</si>
  <si>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</si>
  <si>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</si>
  <si>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</si>
  <si>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</si>
  <si>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</si>
  <si>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</si>
  <si>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</si>
  <si>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</si>
  <si>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</si>
  <si>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</si>
  <si>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</si>
  <si>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</si>
  <si>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</si>
  <si>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</si>
  <si>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</si>
  <si>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</si>
  <si>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</si>
  <si>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</si>
  <si>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</si>
  <si>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</si>
  <si>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</si>
  <si>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</si>
  <si>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</si>
  <si>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</si>
  <si>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</si>
  <si>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</si>
  <si>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</si>
  <si>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</si>
  <si>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</si>
  <si>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</si>
  <si>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</si>
  <si>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</si>
  <si>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</si>
  <si>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</si>
  <si>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</si>
  <si>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</si>
  <si>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</si>
  <si>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</si>
  <si>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</si>
  <si>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</si>
  <si>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</si>
  <si>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</si>
  <si>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</si>
  <si>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</si>
  <si>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</si>
  <si>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</si>
  <si>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</si>
  <si>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</si>
  <si>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</si>
  <si>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</si>
  <si>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</si>
  <si>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</si>
  <si>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</si>
  <si>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</si>
  <si>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</si>
  <si>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</si>
  <si>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</si>
  <si>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</si>
  <si>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</si>
  <si>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</si>
  <si>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</si>
  <si>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</si>
  <si>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</si>
  <si>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</si>
  <si>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</si>
  <si>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</si>
  <si>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</si>
  <si>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</si>
  <si>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</si>
  <si>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</si>
  <si>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</si>
  <si>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</si>
  <si>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</si>
  <si>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</si>
  <si>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</si>
  <si>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</si>
  <si>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</si>
  <si>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</si>
  <si>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</si>
  <si>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</si>
  <si>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</si>
  <si>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</si>
  <si>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</si>
  <si>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</si>
  <si>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</si>
  <si>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</si>
  <si>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</si>
  <si>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</si>
  <si>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</si>
  <si>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</si>
  <si>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</si>
  <si>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</si>
  <si>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</si>
  <si>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</si>
  <si>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</si>
  <si>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</si>
  <si>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</si>
  <si>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</si>
  <si>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</si>
  <si>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</si>
  <si>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</si>
  <si>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</si>
  <si>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</si>
  <si>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</si>
  <si>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</si>
  <si>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</si>
  <si>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</si>
  <si>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</si>
  <si>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</si>
  <si>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</si>
  <si>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</si>
  <si>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</si>
  <si>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</si>
  <si>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</si>
  <si>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</si>
  <si>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</si>
  <si>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</si>
  <si>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</si>
  <si>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</si>
  <si>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</si>
  <si>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</si>
  <si>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</si>
  <si>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</si>
  <si>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</si>
  <si>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</si>
  <si>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</si>
  <si>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</si>
  <si>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</si>
  <si>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</si>
  <si>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</si>
  <si>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</si>
  <si>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</si>
  <si>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</si>
  <si>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</si>
  <si>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</si>
  <si>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</si>
  <si>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</si>
  <si>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</si>
  <si>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</si>
  <si>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</si>
  <si>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</si>
  <si>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</si>
  <si>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</si>
  <si>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</si>
  <si>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</si>
  <si>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</si>
  <si>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</si>
  <si>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</si>
  <si>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</si>
  <si>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</si>
  <si>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</si>
  <si>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</si>
  <si>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</si>
  <si>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</si>
  <si>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</si>
  <si>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</si>
  <si>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</si>
  <si>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</si>
  <si>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</si>
  <si>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</si>
  <si>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</si>
  <si>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</si>
  <si>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</si>
  <si>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</si>
  <si>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</si>
  <si>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</si>
  <si>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</si>
  <si>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</si>
  <si>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</si>
  <si>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</si>
  <si>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</si>
  <si>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</si>
  <si>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</si>
  <si>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</si>
  <si>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</si>
  <si>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</si>
  <si>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</si>
  <si>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</si>
  <si>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</si>
  <si>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</si>
  <si>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</si>
  <si>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</si>
  <si>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</si>
  <si>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</si>
  <si>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</si>
  <si>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</si>
  <si>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</si>
  <si>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</si>
  <si>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</si>
  <si>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</si>
  <si>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</si>
  <si>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</si>
  <si>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</si>
  <si>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</si>
  <si>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</si>
  <si>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</si>
  <si>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</si>
  <si>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</si>
  <si>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</si>
  <si>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</si>
  <si>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</si>
  <si>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</si>
  <si>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</si>
  <si>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</si>
  <si>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</si>
  <si>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</si>
  <si>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</si>
  <si>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</si>
  <si>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</si>
  <si>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</si>
  <si>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</si>
  <si>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</si>
  <si>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</si>
  <si>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</si>
  <si>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</si>
  <si>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</si>
  <si>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</si>
  <si>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</si>
  <si>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</si>
  <si>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</si>
  <si>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</si>
  <si>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</si>
  <si>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</si>
  <si>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</si>
  <si>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</si>
  <si>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</si>
  <si>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</si>
  <si>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</si>
  <si>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</si>
  <si>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</si>
  <si>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</si>
  <si>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</si>
  <si>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</si>
  <si>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</si>
  <si>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</si>
  <si>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</si>
  <si>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</si>
  <si>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</si>
  <si>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</si>
  <si>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</si>
  <si>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</si>
  <si>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</si>
  <si>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</si>
  <si>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</si>
  <si>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</si>
  <si>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</si>
  <si>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</si>
  <si>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</si>
  <si>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</si>
  <si>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</si>
  <si>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</si>
  <si>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</si>
  <si>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</si>
  <si>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</si>
  <si>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</si>
  <si>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</si>
  <si>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</si>
  <si>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</si>
  <si>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</si>
  <si>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</si>
  <si>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</si>
  <si>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</si>
  <si>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</si>
  <si>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</si>
  <si>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</si>
  <si>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</si>
  <si>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</si>
  <si>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</si>
  <si>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</si>
  <si>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</si>
  <si>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</si>
  <si>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</si>
  <si>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</si>
  <si>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</si>
  <si>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</si>
  <si>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</si>
  <si>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</si>
  <si>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</si>
  <si>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</si>
  <si>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</si>
  <si>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</si>
  <si>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</si>
  <si>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</si>
  <si>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</si>
  <si>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</si>
  <si>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</si>
  <si>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</si>
  <si>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</si>
  <si>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</si>
  <si>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</si>
  <si>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</si>
  <si>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</si>
  <si>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</si>
  <si>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</si>
  <si>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</si>
  <si>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</si>
  <si>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</si>
  <si>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</si>
  <si>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</si>
  <si>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</si>
  <si>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</si>
  <si>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</si>
  <si>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</si>
  <si>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</si>
  <si>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</si>
  <si>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</si>
  <si>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</si>
  <si>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</si>
  <si>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</si>
  <si>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</si>
  <si>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</si>
  <si>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</si>
  <si>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</si>
  <si>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</si>
  <si>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</si>
  <si>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</si>
  <si>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</si>
  <si>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</si>
  <si>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</si>
  <si>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</si>
  <si>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</si>
  <si>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</si>
  <si>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</si>
  <si>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</si>
  <si>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</si>
  <si>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</si>
  <si>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</si>
  <si>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</si>
  <si>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</si>
  <si>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</si>
  <si>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</si>
  <si>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</si>
  <si>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</si>
  <si>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</si>
  <si>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</si>
  <si>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</si>
  <si>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</si>
  <si>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</si>
  <si>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</si>
  <si>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</si>
  <si>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</si>
  <si>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</si>
  <si>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</si>
  <si>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</si>
  <si>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</si>
  <si>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</si>
  <si>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</si>
  <si>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</si>
  <si>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</si>
  <si>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</si>
  <si>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</si>
  <si>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</si>
  <si>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</si>
  <si>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</si>
  <si>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</si>
  <si>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</si>
  <si>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</si>
  <si>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</si>
  <si>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</si>
  <si>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</si>
  <si>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</si>
  <si>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</si>
  <si>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</si>
  <si>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</si>
  <si>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</si>
  <si>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</si>
  <si>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</si>
  <si>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</si>
  <si>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</si>
  <si>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</si>
  <si>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</si>
  <si>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</si>
  <si>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</si>
  <si>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</si>
  <si>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</si>
  <si>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</si>
  <si>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</si>
  <si>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</si>
  <si>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</si>
  <si>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</si>
  <si>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</si>
  <si>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</si>
  <si>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</si>
  <si>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</si>
  <si>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</si>
  <si>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</si>
  <si>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</si>
  <si>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</si>
  <si>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</si>
  <si>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</si>
  <si>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</si>
  <si>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</si>
  <si>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</si>
  <si>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</si>
  <si>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</si>
  <si>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</si>
  <si>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</si>
  <si>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</si>
  <si>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</si>
  <si>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</si>
  <si>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</si>
  <si>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</si>
  <si>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</si>
  <si>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</si>
  <si>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</si>
  <si>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</si>
  <si>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</si>
  <si>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</si>
  <si>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</si>
  <si>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</si>
  <si>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</si>
  <si>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</si>
  <si>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</si>
  <si>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</si>
  <si>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</si>
  <si>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</si>
  <si>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</si>
  <si>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</si>
  <si>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</si>
  <si>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</si>
  <si>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</si>
  <si>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</si>
  <si>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</si>
  <si>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</si>
  <si>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</si>
  <si>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</si>
  <si>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</si>
  <si>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</si>
  <si>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</si>
  <si>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</si>
  <si>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</si>
  <si>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</si>
  <si>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</si>
  <si>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</si>
  <si>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</si>
  <si>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</si>
  <si>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</si>
  <si>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</si>
  <si>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</si>
  <si>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</si>
  <si>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</si>
  <si>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</si>
  <si>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</si>
  <si>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</si>
  <si>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</si>
  <si>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</si>
  <si>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</si>
  <si>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</si>
  <si>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</si>
  <si>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</si>
  <si>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</si>
  <si>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</si>
  <si>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</si>
  <si>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</si>
  <si>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</si>
  <si>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</si>
  <si>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</si>
  <si>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</si>
  <si>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</si>
  <si>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</si>
  <si>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</si>
  <si>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</si>
  <si>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</si>
  <si>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</si>
  <si>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</si>
  <si>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</si>
  <si>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</si>
  <si>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</si>
  <si>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</si>
  <si>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</si>
  <si>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</si>
  <si>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</si>
  <si>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</si>
  <si>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</si>
  <si>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</si>
  <si>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</si>
  <si>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</si>
  <si>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</si>
  <si>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</si>
  <si>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</si>
  <si>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</si>
  <si>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</si>
  <si>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</si>
  <si>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</si>
  <si>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</si>
  <si>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</si>
  <si>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</si>
  <si>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</si>
  <si>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</si>
  <si>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</si>
  <si>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</si>
  <si>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</si>
  <si>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</si>
  <si>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</si>
  <si>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</si>
  <si>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</si>
  <si>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</si>
  <si>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</si>
  <si>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</si>
  <si>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</si>
  <si>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</si>
  <si>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</si>
  <si>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</si>
  <si>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</si>
  <si>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</si>
  <si>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</si>
  <si>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</si>
  <si>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</si>
  <si>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</si>
  <si>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</si>
  <si>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</si>
  <si>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</si>
  <si>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</si>
  <si>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</si>
  <si>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</si>
  <si>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</si>
  <si>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</si>
  <si>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</si>
  <si>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</si>
  <si>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</si>
  <si>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</si>
  <si>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</si>
  <si>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</si>
  <si>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</si>
  <si>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</si>
  <si>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</si>
  <si>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</si>
  <si>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</si>
  <si>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</si>
  <si>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</si>
  <si>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</si>
  <si>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</si>
  <si>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</si>
  <si>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</si>
  <si>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</si>
  <si>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</si>
  <si>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</si>
  <si>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</si>
  <si>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</si>
  <si>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</si>
  <si>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</si>
  <si>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</si>
  <si>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</si>
  <si>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</si>
  <si>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</si>
  <si>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</si>
  <si>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</si>
  <si>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</si>
  <si>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</si>
  <si>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</si>
  <si>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</si>
  <si>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</si>
  <si>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</si>
  <si>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</si>
  <si>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</si>
  <si>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</si>
  <si>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</si>
  <si>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</si>
  <si>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</si>
  <si>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</si>
  <si>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</si>
  <si>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</si>
  <si>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</si>
  <si>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</si>
  <si>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</si>
  <si>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</si>
  <si>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</si>
  <si>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</si>
  <si>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</si>
  <si>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</si>
  <si>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</si>
  <si>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</si>
  <si>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</si>
  <si>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</si>
  <si>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</si>
  <si>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</si>
  <si>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</si>
  <si>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</si>
  <si>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</si>
  <si>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</si>
  <si>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</si>
  <si>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</si>
  <si>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</si>
  <si>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</si>
  <si>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</si>
  <si>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</si>
  <si>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</si>
  <si>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</si>
  <si>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</si>
  <si>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</si>
  <si>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</si>
  <si>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</si>
  <si>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</si>
  <si>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</si>
  <si>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</si>
  <si>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</si>
  <si>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</si>
  <si>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</si>
  <si>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</si>
  <si>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</si>
  <si>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</si>
  <si>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</si>
  <si>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</si>
  <si>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</si>
  <si>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</si>
  <si>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</si>
  <si>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</si>
  <si>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</si>
  <si>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</si>
  <si>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</si>
  <si>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</si>
  <si>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</si>
  <si>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</si>
  <si>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</si>
  <si>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</si>
  <si>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</si>
  <si>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</si>
  <si>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</si>
  <si>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</si>
  <si>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</si>
  <si>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</si>
  <si>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</si>
  <si>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</si>
  <si>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</si>
  <si>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</si>
  <si>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</si>
  <si>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</si>
  <si>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</si>
  <si>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</si>
  <si>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</si>
  <si>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</si>
  <si>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</si>
  <si>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</si>
  <si>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</si>
  <si>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</si>
  <si>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</si>
  <si>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</si>
  <si>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</si>
  <si>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</si>
  <si>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</si>
  <si>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</si>
  <si>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</si>
  <si>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</si>
  <si>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</si>
  <si>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</si>
  <si>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</si>
  <si>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</si>
  <si>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</si>
  <si>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</si>
  <si>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</si>
  <si>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</si>
  <si>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</si>
  <si>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</si>
  <si>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</si>
  <si>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</si>
  <si>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</si>
  <si>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</si>
  <si>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</si>
  <si>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</si>
  <si>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</si>
  <si>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</si>
  <si>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</si>
  <si>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</si>
  <si>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</si>
  <si>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</si>
  <si>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</si>
  <si>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</si>
  <si>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</si>
  <si>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</si>
  <si>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</si>
  <si>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</si>
  <si>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</si>
  <si>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</si>
  <si>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</si>
  <si>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</si>
  <si>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</si>
  <si>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</si>
  <si>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</si>
  <si>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</si>
  <si>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</si>
  <si>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</si>
  <si>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</si>
  <si>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</si>
  <si>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</si>
  <si>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</si>
  <si>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</si>
  <si>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</si>
  <si>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</si>
  <si>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</si>
  <si>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</si>
  <si>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</si>
  <si>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</si>
  <si>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</si>
  <si>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</si>
  <si>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</si>
  <si>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</si>
  <si>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</si>
  <si>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</si>
  <si>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</si>
  <si>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</si>
  <si>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</si>
  <si>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</si>
  <si>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</si>
  <si>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</si>
  <si>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</si>
  <si>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</si>
  <si>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</si>
  <si>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</si>
  <si>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</si>
  <si>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</si>
  <si>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</si>
  <si>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</si>
  <si>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</si>
  <si>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</si>
  <si>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</si>
  <si>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</si>
  <si>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</si>
  <si>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</si>
  <si>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</si>
  <si>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</si>
  <si>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</si>
  <si>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</si>
  <si>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</si>
  <si>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</si>
  <si>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</si>
  <si>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</si>
  <si>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</si>
  <si>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</si>
  <si>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</si>
  <si>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</si>
  <si>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</si>
  <si>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</si>
  <si>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</si>
  <si>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</si>
  <si>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</si>
  <si>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</si>
  <si>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</si>
  <si>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</si>
  <si>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</si>
  <si>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</si>
  <si>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</si>
  <si>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</si>
  <si>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</si>
  <si>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</si>
  <si>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</si>
  <si>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</si>
  <si>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</si>
  <si>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</si>
  <si>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</si>
  <si>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</si>
  <si>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</si>
  <si>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</si>
  <si>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</si>
  <si>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</si>
  <si>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</si>
  <si>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</si>
  <si>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</si>
  <si>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</si>
  <si>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</si>
  <si>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</si>
  <si>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</si>
  <si>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</si>
  <si>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</si>
  <si>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</si>
  <si>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</si>
  <si>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</si>
  <si>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</si>
  <si>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</si>
  <si>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</si>
  <si>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</si>
  <si>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</si>
  <si>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</si>
  <si>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</si>
  <si>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</si>
  <si>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</si>
  <si>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</si>
  <si>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</si>
  <si>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</si>
  <si>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</si>
  <si>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</si>
  <si>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</si>
  <si>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</si>
  <si>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</si>
  <si>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</si>
  <si>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</si>
  <si>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</si>
  <si>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</si>
  <si>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</si>
  <si>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</si>
  <si>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</si>
  <si>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</si>
  <si>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</si>
  <si>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</si>
  <si>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</si>
  <si>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</si>
  <si>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</si>
  <si>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</si>
  <si>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</si>
  <si>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</si>
  <si>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</si>
  <si>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</si>
  <si>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</si>
  <si>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</si>
  <si>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</si>
  <si>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</si>
  <si>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</si>
  <si>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</si>
  <si>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</si>
  <si>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</si>
  <si>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</si>
  <si>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</si>
  <si>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</si>
  <si>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</si>
  <si>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</si>
  <si>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</si>
  <si>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</si>
  <si>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</si>
  <si>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</si>
  <si>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</si>
  <si>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</si>
  <si>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</si>
  <si>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</si>
  <si>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</si>
  <si>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</si>
  <si>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</si>
  <si>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</si>
  <si>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</si>
  <si>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</si>
  <si>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</si>
  <si>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</si>
  <si>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</si>
  <si>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</si>
  <si>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</si>
  <si>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</si>
  <si>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</si>
  <si>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</si>
  <si>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</si>
  <si>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</si>
  <si>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</si>
  <si>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</si>
  <si>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</si>
  <si>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</si>
  <si>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</si>
  <si>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</si>
  <si>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</si>
  <si>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</si>
  <si>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</si>
  <si>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</si>
  <si>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</si>
  <si>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</si>
  <si>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</si>
  <si>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</si>
  <si>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</si>
  <si>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</si>
  <si>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</si>
  <si>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</si>
  <si>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</si>
  <si>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</si>
  <si>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</si>
  <si>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</si>
  <si>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</si>
  <si>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</si>
  <si>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</si>
  <si>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</si>
  <si>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</si>
  <si>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</si>
  <si>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</si>
  <si>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</si>
  <si>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</si>
  <si>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</si>
  <si>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</si>
  <si>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</si>
  <si>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</si>
  <si>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</si>
  <si>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</si>
  <si>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</si>
  <si>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</si>
  <si>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</si>
  <si>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</si>
  <si>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</si>
  <si>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</si>
  <si>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</si>
  <si>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</si>
  <si>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</si>
  <si>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</si>
  <si>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</si>
  <si>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</si>
  <si>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</si>
  <si>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</si>
  <si>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</si>
  <si>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</si>
  <si>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</si>
  <si>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</si>
  <si>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</si>
  <si>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</si>
  <si>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</si>
  <si>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</si>
  <si>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</si>
  <si>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</si>
  <si>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</si>
  <si>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</si>
  <si>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</si>
  <si>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</si>
  <si>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</si>
  <si>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</si>
  <si>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</si>
  <si>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</si>
  <si>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</si>
  <si>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</si>
  <si>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</si>
  <si>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</si>
  <si>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</si>
  <si>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</si>
  <si>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</si>
  <si>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</si>
  <si>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</si>
  <si>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</si>
  <si>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</si>
  <si>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</si>
  <si>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</si>
  <si>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</si>
  <si>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</si>
  <si>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</si>
  <si>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</si>
  <si>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</si>
  <si>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</si>
  <si>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</si>
  <si>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</si>
  <si>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</si>
  <si>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</si>
  <si>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</si>
  <si>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</si>
  <si>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</si>
  <si>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</si>
  <si>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</si>
  <si>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</si>
  <si>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</si>
  <si>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</si>
  <si>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</si>
  <si>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</si>
  <si>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</si>
  <si>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</si>
  <si>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</si>
  <si>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</si>
  <si>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</si>
  <si>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</si>
  <si>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</si>
  <si>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</si>
  <si>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</si>
  <si>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</si>
  <si>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</si>
  <si>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</si>
  <si>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</si>
  <si>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</si>
  <si>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</si>
  <si>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</si>
  <si>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</si>
  <si>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</si>
  <si>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</si>
  <si>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</si>
  <si>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</si>
  <si>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</si>
  <si>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</si>
  <si>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</si>
  <si>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</si>
  <si>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</si>
  <si>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</si>
  <si>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</si>
  <si>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</si>
  <si>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</si>
  <si>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</si>
  <si>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</si>
  <si>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</si>
  <si>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</si>
  <si>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</si>
  <si>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</si>
  <si>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</si>
  <si>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</si>
  <si>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</si>
  <si>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</si>
  <si>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</si>
  <si>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</si>
  <si>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</si>
  <si>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</si>
  <si>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</si>
  <si>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</si>
  <si>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</si>
  <si>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</si>
  <si>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</si>
  <si>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</si>
  <si>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</si>
  <si>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</si>
  <si>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</si>
  <si>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</si>
  <si>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</si>
  <si>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</si>
  <si>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</si>
  <si>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</si>
  <si>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</si>
  <si>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</si>
  <si>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</si>
  <si>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</si>
  <si>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</si>
  <si>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</si>
  <si>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</si>
  <si>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</si>
  <si>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</si>
  <si>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</si>
  <si>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</si>
  <si>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</si>
  <si>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</si>
  <si>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</si>
  <si>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</si>
  <si>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</si>
  <si>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</si>
  <si>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</si>
  <si>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</si>
  <si>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</si>
  <si>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</si>
  <si>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</si>
  <si>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</si>
  <si>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</si>
  <si>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</si>
  <si>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</si>
  <si>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</si>
  <si>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</si>
  <si>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</si>
  <si>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</si>
  <si>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</si>
  <si>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</si>
  <si>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</si>
  <si>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</si>
  <si>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</si>
  <si>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</si>
  <si>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</si>
  <si>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</si>
  <si>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</si>
  <si>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</si>
  <si>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</si>
  <si>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</si>
  <si>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</si>
  <si>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</si>
  <si>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</si>
  <si>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</si>
  <si>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</si>
  <si>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</si>
  <si>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</si>
  <si>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</si>
  <si>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</si>
  <si>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</si>
  <si>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</si>
  <si>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</si>
  <si>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</si>
  <si>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</si>
  <si>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</si>
  <si>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</si>
  <si>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</si>
  <si>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</si>
  <si>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</si>
  <si>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</si>
  <si>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</si>
  <si>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</si>
  <si>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</si>
  <si>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</si>
  <si>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</si>
  <si>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</si>
  <si>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</si>
  <si>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</si>
  <si>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</si>
  <si>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</si>
  <si>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</si>
  <si>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</si>
  <si>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</si>
  <si>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</si>
  <si>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</si>
  <si>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</si>
  <si>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</si>
  <si>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</si>
  <si>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</si>
  <si>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</si>
  <si>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</si>
  <si>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</si>
  <si>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</si>
  <si>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</si>
  <si>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</si>
  <si>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</si>
  <si>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</si>
  <si>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</si>
  <si>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</si>
  <si>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</si>
  <si>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</si>
  <si>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</si>
  <si>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</si>
  <si>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</si>
  <si>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</si>
  <si>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</si>
  <si>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</si>
  <si>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</si>
  <si>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</si>
  <si>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</si>
  <si>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</si>
  <si>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</si>
  <si>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</si>
  <si>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</si>
  <si>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</si>
  <si>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</si>
  <si>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</si>
  <si>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</si>
  <si>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</si>
  <si>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</si>
  <si>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</si>
  <si>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</si>
  <si>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</si>
  <si>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</si>
  <si>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</si>
  <si>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</si>
  <si>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</si>
  <si>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</si>
  <si>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</si>
  <si>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</si>
  <si>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</si>
  <si>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</si>
  <si>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</si>
  <si>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</si>
  <si>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</si>
  <si>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</si>
  <si>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</si>
  <si>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</si>
  <si>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</si>
  <si>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</si>
  <si>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</si>
  <si>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</si>
  <si>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</si>
  <si>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</si>
  <si>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</si>
  <si>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</si>
  <si>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</si>
  <si>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</si>
  <si>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</si>
  <si>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</si>
  <si>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</si>
  <si>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</si>
  <si>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</si>
  <si>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</si>
  <si>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</si>
  <si>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</si>
  <si>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</si>
  <si>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</si>
  <si>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</si>
  <si>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</si>
  <si>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</si>
  <si>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</si>
  <si>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</si>
  <si>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</si>
  <si>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</si>
  <si>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</si>
  <si>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</si>
  <si>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</si>
  <si>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</si>
  <si>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</si>
  <si>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</si>
  <si>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</si>
  <si>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</si>
  <si>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</si>
  <si>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</si>
  <si>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</si>
  <si>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</si>
  <si>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</si>
  <si>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</si>
  <si>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</si>
  <si>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</si>
  <si>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</si>
  <si>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</si>
  <si>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</si>
  <si>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</si>
  <si>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</si>
  <si>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</si>
  <si>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</si>
  <si>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</si>
  <si>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</si>
  <si>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</si>
  <si>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</si>
  <si>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</si>
  <si>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</si>
  <si>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</si>
  <si>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</si>
  <si>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</si>
  <si>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</si>
  <si>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</si>
  <si>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</si>
  <si>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</si>
  <si>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</si>
  <si>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</si>
  <si>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</si>
  <si>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</si>
  <si>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</si>
  <si>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</si>
  <si>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</si>
  <si>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</si>
  <si>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</si>
  <si>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</si>
  <si>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</si>
  <si>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</si>
  <si>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</si>
  <si>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</si>
  <si>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</si>
  <si>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</si>
  <si>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</si>
  <si>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</si>
  <si>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</si>
  <si>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</si>
  <si>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</si>
  <si>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</si>
  <si>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</si>
  <si>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</si>
  <si>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</si>
  <si>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</si>
  <si>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</si>
  <si>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</si>
  <si>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</si>
  <si>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</si>
  <si>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</si>
  <si>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</si>
  <si>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</si>
  <si>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</si>
  <si>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</si>
  <si>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</si>
  <si>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</si>
  <si>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</si>
  <si>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</si>
  <si>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</si>
  <si>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</si>
  <si>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</si>
  <si>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</si>
  <si>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</si>
  <si>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</si>
  <si>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</si>
  <si>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</si>
  <si>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</si>
  <si>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</si>
  <si>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</si>
  <si>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</si>
  <si>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</si>
  <si>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</si>
  <si>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</si>
  <si>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</si>
  <si>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</si>
  <si>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</si>
  <si>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</si>
  <si>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</si>
  <si>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</si>
  <si>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</si>
  <si>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</si>
  <si>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</si>
  <si>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</si>
  <si>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</si>
  <si>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</si>
  <si>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</si>
  <si>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</si>
  <si>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</si>
  <si>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</si>
  <si>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</si>
  <si>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</si>
  <si>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</si>
  <si>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</si>
  <si>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</si>
  <si>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</si>
  <si>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</si>
  <si>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</si>
  <si>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</si>
  <si>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</si>
  <si>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</si>
  <si>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</si>
  <si>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</si>
  <si>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</si>
  <si>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</si>
  <si>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</si>
  <si>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</si>
  <si>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</si>
  <si>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</si>
  <si>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</si>
  <si>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</si>
  <si>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</si>
  <si>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</si>
  <si>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</si>
  <si>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</si>
  <si>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</si>
  <si>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</si>
  <si>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</si>
  <si>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</si>
  <si>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</si>
  <si>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</si>
  <si>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</si>
  <si>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</si>
  <si>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</si>
  <si>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</si>
  <si>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</si>
  <si>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</si>
  <si>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</si>
  <si>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</si>
  <si>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</si>
  <si>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</si>
  <si>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</si>
  <si>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</si>
  <si>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</si>
  <si>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</si>
  <si>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</si>
  <si>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</si>
  <si>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</si>
  <si>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</si>
  <si>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</si>
  <si>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</si>
  <si>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</si>
  <si>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</si>
  <si>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</si>
  <si>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</si>
  <si>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</si>
  <si>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</si>
  <si>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</si>
  <si>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</si>
  <si>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</si>
  <si>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</si>
  <si>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</si>
  <si>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</si>
  <si>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</si>
  <si>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</si>
  <si>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</si>
  <si>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</si>
  <si>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</si>
  <si>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</si>
  <si>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</si>
  <si>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</si>
  <si>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</si>
  <si>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</si>
  <si>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</si>
  <si>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</si>
  <si>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</si>
  <si>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</si>
  <si>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</si>
  <si>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</si>
  <si>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</si>
  <si>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</si>
  <si>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</si>
  <si>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</si>
  <si>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</si>
  <si>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</si>
  <si>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</si>
  <si>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</si>
  <si>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</si>
  <si>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</si>
  <si>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</si>
  <si>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</si>
  <si>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</si>
  <si>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</si>
  <si>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</si>
  <si>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</si>
  <si>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</si>
  <si>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</si>
  <si>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</si>
  <si>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</si>
  <si>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</si>
  <si>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</si>
  <si>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</si>
  <si>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</si>
  <si>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</si>
  <si>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</si>
  <si>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</si>
  <si>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</si>
  <si>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</si>
  <si>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</si>
  <si>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</si>
  <si>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</si>
  <si>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</si>
  <si>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</si>
  <si>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</si>
  <si>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</si>
  <si>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</si>
  <si>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</si>
  <si>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</si>
  <si>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</si>
  <si>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</si>
  <si>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</si>
  <si>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</si>
  <si>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</si>
  <si>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</si>
  <si>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</si>
  <si>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</si>
  <si>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</si>
  <si>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</si>
  <si>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</si>
  <si>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</si>
  <si>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</si>
  <si>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</si>
  <si>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</si>
  <si>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</si>
  <si>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</si>
  <si>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</si>
  <si>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</si>
  <si>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</si>
  <si>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</si>
  <si>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</si>
  <si>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</si>
  <si>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</si>
  <si>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</si>
  <si>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</si>
  <si>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</si>
  <si>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</si>
  <si>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</si>
  <si>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</si>
  <si>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</si>
  <si>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</si>
  <si>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</si>
  <si>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</si>
  <si>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</si>
  <si>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</si>
  <si>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</si>
  <si>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</si>
  <si>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</si>
  <si>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</si>
  <si>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</si>
  <si>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</si>
  <si>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</si>
  <si>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</si>
  <si>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</si>
  <si>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</si>
  <si>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</si>
  <si>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</si>
  <si>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</si>
  <si>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</si>
  <si>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</si>
  <si>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</si>
  <si>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</si>
  <si>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</si>
  <si>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</si>
  <si>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</si>
  <si>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</si>
  <si>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</si>
  <si>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</si>
  <si>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</si>
  <si>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</si>
  <si>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</si>
  <si>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</si>
  <si>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</si>
  <si>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</si>
  <si>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</si>
  <si>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</si>
  <si>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</si>
  <si>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</si>
  <si>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</si>
  <si>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</si>
  <si>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</si>
  <si>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</si>
  <si>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</si>
  <si>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</si>
  <si>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</si>
  <si>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</si>
  <si>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</si>
  <si>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</si>
  <si>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</si>
  <si>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</si>
  <si>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</si>
  <si>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</si>
  <si>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</si>
  <si>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</si>
  <si>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</si>
  <si>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</si>
  <si>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</si>
  <si>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</si>
  <si>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</si>
  <si>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</si>
  <si>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</si>
  <si>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</si>
  <si>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</si>
  <si>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</si>
  <si>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</si>
  <si>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</si>
  <si>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</si>
  <si>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</si>
  <si>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</si>
  <si>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</si>
  <si>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</si>
  <si>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</si>
  <si>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</si>
  <si>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</si>
  <si>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</si>
  <si>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</si>
  <si>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</si>
  <si>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</si>
  <si>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</si>
  <si>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</si>
  <si>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</si>
  <si>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</si>
  <si>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</si>
  <si>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</si>
  <si>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</si>
  <si>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</si>
  <si>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</si>
  <si>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</si>
  <si>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</si>
  <si>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</si>
  <si>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</si>
  <si>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</si>
  <si>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</si>
  <si>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</si>
  <si>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</si>
  <si>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</si>
  <si>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</si>
  <si>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</si>
  <si>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</si>
  <si>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</si>
  <si>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</si>
  <si>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</si>
  <si>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</si>
  <si>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</si>
  <si>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</si>
  <si>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</si>
  <si>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</si>
  <si>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</si>
  <si>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</si>
  <si>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</si>
  <si>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</si>
  <si>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</si>
  <si>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</si>
  <si>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</si>
  <si>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</si>
  <si>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</si>
  <si>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</si>
  <si>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</si>
  <si>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</si>
  <si>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</si>
  <si>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</si>
  <si>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</si>
  <si>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</si>
  <si>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</si>
  <si>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</si>
  <si>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</si>
  <si>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</si>
  <si>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</si>
  <si>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</si>
  <si>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</si>
  <si>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</si>
  <si>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</si>
  <si>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</si>
  <si>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</si>
  <si>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</si>
  <si>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</si>
  <si>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</si>
  <si>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</si>
  <si>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</si>
  <si>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</si>
  <si>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</si>
  <si>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</si>
  <si>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</si>
  <si>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</si>
  <si>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</si>
  <si>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</si>
  <si>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</si>
  <si>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</si>
  <si>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</si>
  <si>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</si>
  <si>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</si>
  <si>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</si>
  <si>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</si>
  <si>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</si>
  <si>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</si>
  <si>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</si>
  <si>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</si>
  <si>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</si>
  <si>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</si>
  <si>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</si>
  <si>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</si>
  <si>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</si>
  <si>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</si>
  <si>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</si>
  <si>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</si>
  <si>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</si>
  <si>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</si>
  <si>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</si>
  <si>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</si>
  <si>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</si>
  <si>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</si>
  <si>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</si>
  <si>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</si>
  <si>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</si>
  <si>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</si>
  <si>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</si>
  <si>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</si>
  <si>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</si>
  <si>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</si>
  <si>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</si>
  <si>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</si>
  <si>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</si>
  <si>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</si>
  <si>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</si>
  <si>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</si>
  <si>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</si>
  <si>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</si>
  <si>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</si>
  <si>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</si>
  <si>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</si>
  <si>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</si>
  <si>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</si>
  <si>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</si>
  <si>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</si>
  <si>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</si>
  <si>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</si>
  <si>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</si>
  <si>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</si>
  <si>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</si>
  <si>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</si>
  <si>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</si>
  <si>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</si>
  <si>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</si>
  <si>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</si>
  <si>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</si>
  <si>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</si>
  <si>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</si>
  <si>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</si>
  <si>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</si>
  <si>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</si>
  <si>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</si>
  <si>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</si>
  <si>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</si>
  <si>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</si>
  <si>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</si>
  <si>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</si>
  <si>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</si>
  <si>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</si>
  <si>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</si>
  <si>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</si>
  <si>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</si>
  <si>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</si>
  <si>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</si>
  <si>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</si>
  <si>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</si>
  <si>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</si>
  <si>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</si>
  <si>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</si>
  <si>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</si>
  <si>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</si>
  <si>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</si>
  <si>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</si>
  <si>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</si>
  <si>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</si>
  <si>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</si>
  <si>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</si>
  <si>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</si>
  <si>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</si>
  <si>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</si>
  <si>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</si>
  <si>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</si>
  <si>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</si>
  <si>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</si>
  <si>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</si>
  <si>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</si>
  <si>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</si>
  <si>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</si>
  <si>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</si>
  <si>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</si>
  <si>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</si>
  <si>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</si>
  <si>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</si>
  <si>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</si>
  <si>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</si>
  <si>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</si>
  <si>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</si>
  <si>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</si>
  <si>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</si>
  <si>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</si>
  <si>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</si>
  <si>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</si>
  <si>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</si>
  <si>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</si>
  <si>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</si>
  <si>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</si>
  <si>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</si>
  <si>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</si>
  <si>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</si>
  <si>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</si>
  <si>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</si>
  <si>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</si>
  <si>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</si>
  <si>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</si>
  <si>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</si>
  <si>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</si>
  <si>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</si>
  <si>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</si>
  <si>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</si>
  <si>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</si>
  <si>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</si>
  <si>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</si>
  <si>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</si>
  <si>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</si>
  <si>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</si>
  <si>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</si>
  <si>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</si>
  <si>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</si>
  <si>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</si>
  <si>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</si>
  <si>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</si>
  <si>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</si>
  <si>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</si>
  <si>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</si>
  <si>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</si>
  <si>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</si>
  <si>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</si>
  <si>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</si>
  <si>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</si>
  <si>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</si>
  <si>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</si>
  <si>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</si>
  <si>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</si>
  <si>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</si>
  <si>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</si>
  <si>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</si>
  <si>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</si>
  <si>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</si>
  <si>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</si>
  <si>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</si>
  <si>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</si>
  <si>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</si>
  <si>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</si>
  <si>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</si>
  <si>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</si>
  <si>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</si>
  <si>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</si>
  <si>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</si>
  <si>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</si>
  <si>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</si>
  <si>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</si>
  <si>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</si>
  <si>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</si>
  <si>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</si>
  <si>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</si>
  <si>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</si>
  <si>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</si>
  <si>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</si>
  <si>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</si>
  <si>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</si>
  <si>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</si>
  <si>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</si>
  <si>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</si>
  <si>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</si>
  <si>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</si>
  <si>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</si>
  <si>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</si>
  <si>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</si>
  <si>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</si>
  <si>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</si>
  <si>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</si>
  <si>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</si>
  <si>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</si>
  <si>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</si>
  <si>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</si>
  <si>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</si>
  <si>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</si>
  <si>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</si>
  <si>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</si>
  <si>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</si>
  <si>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</si>
  <si>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</si>
  <si>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</si>
  <si>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</si>
  <si>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</si>
  <si>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</si>
  <si>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</si>
  <si>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</si>
  <si>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</si>
  <si>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</si>
  <si>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</si>
  <si>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</si>
  <si>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</si>
  <si>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</si>
  <si>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</si>
  <si>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</si>
  <si>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</si>
  <si>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</si>
  <si>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</si>
  <si>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</si>
  <si>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</si>
  <si>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</si>
  <si>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</si>
  <si>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</si>
  <si>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</si>
  <si>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</si>
  <si>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</si>
  <si>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</si>
  <si>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</si>
  <si>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</si>
  <si>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</si>
  <si>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</si>
  <si>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</si>
  <si>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</si>
  <si>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</si>
  <si>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</si>
  <si>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</si>
  <si>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</si>
  <si>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</si>
  <si>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</si>
  <si>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</si>
  <si>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</si>
  <si>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</si>
  <si>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</si>
  <si>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</si>
  <si>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</si>
  <si>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</si>
  <si>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</si>
  <si>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</si>
  <si>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</si>
  <si>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</si>
  <si>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</si>
  <si>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</si>
  <si>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</si>
  <si>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</si>
  <si>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</si>
  <si>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</si>
  <si>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</si>
  <si>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</si>
  <si>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</si>
  <si>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</si>
  <si>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</si>
  <si>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</si>
  <si>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</si>
  <si>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</si>
  <si>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</si>
  <si>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</si>
  <si>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</si>
  <si>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</si>
  <si>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</si>
  <si>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</si>
  <si>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</si>
  <si>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</si>
  <si>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</si>
  <si>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</si>
  <si>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</si>
  <si>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</si>
  <si>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</si>
  <si>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</si>
  <si>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</si>
  <si>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</si>
  <si>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</si>
  <si>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</si>
  <si>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</si>
  <si>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</si>
  <si>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</si>
  <si>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</si>
  <si>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</si>
  <si>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</si>
  <si>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</si>
  <si>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</si>
  <si>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</si>
  <si>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</si>
  <si>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</si>
  <si>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</si>
  <si>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</si>
  <si>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</si>
  <si>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</si>
  <si>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</si>
  <si>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</si>
  <si>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</si>
  <si>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</si>
  <si>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</si>
  <si>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</si>
  <si>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</si>
  <si>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</si>
  <si>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</si>
  <si>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</si>
  <si>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</si>
  <si>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</si>
  <si>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</si>
  <si>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</si>
  <si>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</si>
  <si>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</si>
  <si>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</si>
  <si>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</si>
  <si>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</si>
  <si>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</si>
  <si>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</si>
  <si>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</si>
  <si>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</si>
  <si>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</si>
  <si>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</si>
  <si>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</si>
  <si>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</si>
  <si>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</si>
  <si>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</si>
  <si>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</si>
  <si>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</si>
  <si>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</si>
  <si>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</si>
  <si>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</si>
  <si>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</si>
  <si>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</si>
  <si>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</si>
  <si>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</si>
  <si>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</si>
  <si>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</si>
  <si>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</si>
  <si>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</si>
  <si>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</si>
  <si>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</si>
  <si>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</si>
  <si>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</si>
  <si>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</si>
  <si>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</si>
  <si>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</si>
  <si>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</si>
  <si>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</si>
  <si>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</si>
  <si>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</si>
  <si>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</si>
  <si>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</si>
  <si>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</si>
  <si>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</si>
  <si>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</si>
  <si>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</si>
  <si>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</si>
  <si>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</si>
  <si>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</si>
  <si>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</si>
  <si>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</si>
  <si>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</si>
  <si>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</si>
  <si>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</si>
  <si>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</si>
  <si>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</si>
  <si>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</si>
  <si>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</si>
  <si>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</si>
  <si>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</si>
  <si>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</si>
  <si>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</si>
  <si>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</si>
  <si>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</si>
  <si>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</si>
  <si>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</si>
  <si>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</si>
  <si>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</si>
  <si>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</si>
  <si>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</si>
  <si>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</si>
  <si>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</si>
  <si>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</si>
  <si>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</si>
  <si>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</si>
  <si>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</si>
  <si>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</si>
  <si>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</si>
  <si>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</si>
  <si>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</si>
  <si>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</si>
  <si>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</si>
  <si>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</si>
  <si>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</si>
  <si>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</si>
  <si>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</si>
  <si>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</si>
  <si>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</si>
  <si>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</si>
  <si>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</si>
  <si>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</si>
  <si>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</si>
  <si>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</si>
  <si>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</si>
  <si>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</si>
  <si>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</si>
  <si>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</si>
  <si>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</si>
  <si>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</si>
  <si>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</si>
  <si>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</si>
  <si>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</si>
  <si>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</si>
  <si>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</si>
  <si>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</si>
  <si>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</si>
  <si>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</si>
  <si>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</si>
  <si>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</si>
  <si>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</si>
  <si>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</si>
  <si>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</si>
  <si>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</si>
  <si>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</si>
  <si>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</si>
  <si>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</si>
  <si>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</si>
  <si>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</si>
  <si>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</si>
  <si>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</si>
  <si>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</si>
  <si>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</si>
  <si>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</si>
  <si>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</si>
  <si>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</si>
  <si>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</si>
  <si>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</si>
  <si>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</si>
  <si>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</si>
  <si>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</si>
  <si>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</si>
  <si>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</si>
  <si>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</si>
  <si>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</si>
  <si>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</si>
  <si>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</si>
  <si>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</si>
  <si>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</si>
  <si>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</si>
  <si>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</si>
  <si>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</si>
  <si>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</si>
  <si>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</si>
  <si>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</si>
  <si>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</si>
  <si>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</si>
  <si>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</si>
  <si>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</si>
  <si>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</si>
  <si>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</si>
  <si>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</si>
  <si>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</si>
  <si>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</si>
  <si>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</si>
  <si>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</si>
  <si>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</si>
  <si>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</si>
  <si>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</si>
  <si>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</si>
  <si>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</si>
  <si>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</si>
  <si>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</si>
  <si>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</si>
  <si>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</si>
  <si>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</si>
  <si>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</si>
  <si>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</si>
  <si>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</si>
  <si>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</si>
  <si>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</si>
  <si>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</si>
  <si>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</si>
  <si>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</si>
  <si>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</si>
  <si>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</si>
  <si>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</si>
  <si>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</si>
  <si>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</si>
  <si>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</si>
  <si>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</si>
  <si>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</si>
  <si>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</si>
  <si>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</si>
  <si>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</si>
  <si>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</si>
  <si>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</si>
  <si>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</si>
  <si>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</si>
  <si>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</si>
  <si>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</si>
  <si>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</si>
  <si>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</si>
  <si>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</si>
  <si>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</si>
  <si>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</si>
  <si>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</si>
  <si>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</si>
  <si>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</si>
  <si>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</si>
  <si>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</si>
  <si>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</si>
  <si>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</si>
  <si>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</si>
  <si>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</si>
  <si>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</si>
  <si>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</si>
  <si>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</si>
  <si>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</si>
  <si>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</si>
  <si>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</si>
  <si>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</si>
  <si>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</si>
  <si>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</si>
  <si>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</si>
  <si>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</si>
  <si>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</si>
  <si>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</si>
  <si>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</si>
  <si>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</si>
  <si>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</si>
  <si>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</si>
  <si>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</si>
  <si>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</si>
  <si>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</si>
  <si>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</si>
  <si>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</si>
  <si>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</si>
  <si>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</si>
  <si>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</si>
  <si>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</si>
  <si>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</si>
  <si>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</si>
  <si>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</si>
  <si>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</si>
  <si>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</si>
  <si>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</si>
  <si>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</si>
  <si>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</si>
  <si>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</si>
  <si>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</si>
  <si>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</si>
  <si>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</si>
  <si>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</si>
  <si>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</si>
  <si>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</si>
  <si>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</si>
  <si>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</si>
  <si>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</si>
  <si>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</si>
  <si>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</si>
  <si>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</si>
  <si>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</si>
  <si>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</si>
  <si>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</si>
  <si>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</si>
  <si>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</si>
  <si>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</si>
  <si>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</si>
  <si>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</si>
  <si>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</si>
  <si>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</si>
  <si>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</si>
  <si>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</si>
  <si>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</si>
  <si>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</si>
  <si>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</si>
  <si>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</si>
  <si>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</si>
  <si>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</si>
  <si>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</si>
  <si>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</si>
  <si>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</si>
  <si>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</si>
  <si>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</si>
  <si>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</si>
  <si>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</si>
  <si>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</si>
  <si>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</si>
  <si>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</si>
  <si>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</si>
  <si>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</si>
  <si>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</si>
  <si>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</si>
  <si>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</si>
  <si>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</si>
  <si>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</si>
  <si>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</si>
  <si>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</si>
  <si>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</si>
  <si>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</si>
  <si>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</si>
  <si>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</si>
  <si>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</si>
  <si>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</si>
  <si>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</si>
  <si>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</si>
  <si>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</si>
  <si>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</si>
  <si>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</si>
  <si>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</si>
  <si>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</si>
  <si>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</si>
  <si>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</si>
  <si>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</si>
  <si>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</si>
  <si>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</si>
  <si>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</si>
  <si>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</si>
  <si>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</si>
  <si>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</si>
  <si>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</si>
  <si>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</si>
  <si>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</si>
  <si>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</si>
  <si>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</si>
  <si>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</si>
  <si>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</si>
  <si>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</si>
  <si>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</si>
  <si>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</si>
  <si>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</si>
  <si>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</si>
  <si>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</si>
  <si>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</si>
  <si>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</si>
  <si>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</si>
  <si>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</si>
  <si>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</si>
  <si>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</si>
  <si>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</si>
  <si>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</si>
  <si>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</si>
  <si>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</si>
  <si>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</si>
  <si>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</si>
  <si>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</si>
  <si>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</si>
  <si>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</si>
  <si>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</si>
  <si>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</si>
  <si>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</si>
  <si>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</si>
  <si>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</si>
  <si>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</si>
  <si>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</si>
  <si>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</si>
  <si>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</si>
  <si>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</si>
  <si>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</si>
  <si>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</si>
  <si>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</si>
  <si>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</si>
  <si>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</si>
  <si>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</si>
  <si>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</si>
  <si>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</si>
  <si>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</si>
  <si>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</si>
  <si>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</si>
  <si>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</si>
  <si>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</si>
  <si>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</si>
  <si>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</si>
  <si>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</si>
  <si>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</si>
  <si>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</si>
  <si>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</si>
  <si>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</si>
  <si>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</si>
  <si>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</si>
  <si>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</si>
  <si>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</si>
  <si>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</si>
  <si>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</si>
  <si>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</si>
  <si>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</si>
  <si>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</si>
  <si>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</si>
  <si>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</si>
  <si>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</si>
  <si>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</si>
  <si>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</si>
  <si>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</si>
  <si>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</si>
  <si>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</si>
  <si>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</si>
  <si>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</si>
  <si>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</si>
  <si>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</si>
  <si>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</si>
  <si>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</si>
  <si>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</si>
  <si>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</si>
  <si>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</si>
  <si>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</si>
  <si>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</si>
  <si>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</si>
  <si>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</si>
  <si>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</si>
  <si>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</si>
  <si>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</si>
  <si>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</si>
  <si>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</si>
  <si>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</si>
  <si>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</si>
  <si>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</si>
  <si>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</si>
  <si>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</si>
  <si>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</si>
  <si>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</si>
  <si>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</si>
  <si>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</si>
  <si>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</si>
  <si>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</si>
  <si>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</si>
  <si>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</si>
  <si>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</si>
  <si>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</si>
  <si>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</si>
  <si>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</si>
  <si>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</si>
  <si>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</si>
  <si>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</si>
  <si>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</si>
  <si>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</si>
  <si>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</si>
  <si>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</si>
  <si>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</si>
  <si>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</si>
  <si>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</si>
  <si>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</si>
  <si>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</si>
  <si>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</si>
  <si>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</si>
  <si>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</si>
  <si>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</si>
  <si>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</si>
  <si>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</si>
  <si>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</si>
  <si>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</si>
  <si>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</si>
  <si>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</si>
  <si>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</si>
  <si>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</si>
  <si>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</si>
  <si>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</si>
  <si>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</si>
  <si>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</si>
  <si>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</si>
  <si>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</si>
  <si>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</si>
  <si>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</si>
  <si>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</si>
  <si>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</si>
  <si>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</si>
  <si>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</si>
  <si>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</si>
  <si>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</si>
  <si>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</si>
  <si>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</si>
  <si>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</si>
  <si>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</si>
  <si>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</si>
  <si>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</si>
  <si>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</si>
  <si>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</si>
  <si>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</si>
  <si>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</si>
  <si>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</si>
  <si>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</si>
  <si>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</si>
  <si>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</si>
  <si>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</si>
  <si>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</si>
  <si>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</si>
  <si>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</si>
  <si>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</si>
  <si>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</si>
  <si>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</si>
  <si>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</si>
  <si>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</si>
  <si>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</si>
  <si>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</si>
  <si>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</si>
  <si>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</si>
  <si>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</si>
  <si>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</si>
  <si>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</si>
  <si>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</si>
  <si>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</si>
  <si>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</si>
  <si>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</si>
  <si>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</si>
  <si>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</si>
  <si>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</si>
  <si>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</si>
  <si>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</si>
  <si>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</si>
  <si>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</si>
  <si>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</si>
  <si>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</si>
  <si>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</si>
  <si>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</si>
  <si>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</si>
  <si>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</si>
  <si>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</si>
  <si>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</si>
  <si>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</si>
  <si>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</si>
  <si>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</si>
  <si>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</si>
  <si>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</si>
  <si>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</si>
  <si>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</si>
  <si>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</si>
  <si>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</si>
  <si>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</si>
  <si>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</si>
  <si>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</si>
  <si>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</si>
  <si>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</si>
  <si>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</si>
  <si>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</si>
  <si>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</si>
  <si>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</si>
  <si>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</si>
  <si>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</si>
  <si>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</si>
  <si>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</si>
  <si>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</si>
  <si>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</si>
  <si>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</si>
  <si>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</si>
  <si>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</si>
  <si>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</si>
  <si>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</si>
  <si>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</si>
  <si>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</si>
  <si>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</si>
  <si>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</si>
  <si>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</si>
  <si>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</si>
  <si>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</si>
  <si>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</si>
  <si>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</si>
  <si>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</si>
  <si>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</si>
  <si>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</si>
  <si>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</si>
  <si>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</si>
  <si>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</si>
  <si>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</si>
  <si>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</si>
  <si>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</si>
  <si>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</si>
  <si>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</si>
  <si>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</si>
  <si>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</si>
  <si>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</si>
  <si>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</si>
  <si>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</si>
  <si>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</si>
  <si>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</si>
  <si>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</si>
  <si>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</si>
  <si>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</si>
  <si>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</si>
  <si>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</si>
  <si>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</si>
  <si>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</si>
  <si>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</si>
  <si>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</si>
  <si>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</si>
  <si>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</si>
  <si>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</si>
  <si>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</si>
  <si>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</si>
  <si>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</si>
  <si>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</si>
  <si>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</si>
  <si>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</si>
  <si>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</si>
  <si>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</si>
  <si>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</si>
  <si>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</si>
  <si>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</si>
  <si>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</si>
  <si>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</si>
  <si>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</si>
  <si>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</si>
  <si>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</si>
  <si>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</si>
  <si>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</si>
  <si>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</si>
  <si>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</si>
  <si>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</si>
  <si>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</si>
  <si>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</si>
  <si>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</si>
  <si>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</si>
  <si>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</si>
  <si>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</si>
  <si>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</si>
  <si>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</si>
  <si>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</si>
  <si>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</si>
  <si>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</si>
  <si>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</si>
  <si>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</si>
  <si>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</si>
  <si>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</si>
  <si>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</si>
  <si>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</si>
  <si>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</si>
  <si>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</si>
  <si>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</si>
  <si>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</si>
  <si>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</si>
  <si>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</si>
  <si>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</si>
  <si>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</si>
  <si>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</si>
  <si>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</si>
  <si>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</si>
  <si>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</si>
  <si>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</si>
  <si>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</si>
  <si>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</si>
  <si>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</si>
  <si>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</si>
  <si>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</si>
  <si>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</si>
  <si>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</si>
  <si>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</si>
  <si>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</si>
  <si>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</si>
  <si>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</si>
  <si>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</si>
  <si>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</si>
  <si>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</si>
  <si>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</si>
  <si>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</si>
  <si>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</si>
  <si>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</si>
  <si>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</si>
  <si>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</si>
  <si>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</si>
  <si>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</si>
  <si>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</si>
  <si>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</si>
  <si>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</si>
  <si>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</si>
  <si>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</si>
  <si>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</si>
  <si>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</si>
  <si>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</si>
  <si>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</si>
  <si>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</si>
  <si>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</si>
  <si>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</si>
  <si>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</si>
  <si>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</si>
  <si>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</si>
  <si>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</si>
  <si>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</si>
  <si>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</si>
  <si>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</si>
  <si>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</si>
  <si>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</si>
  <si>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</si>
  <si>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</si>
  <si>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</si>
  <si>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</si>
  <si>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</si>
  <si>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</si>
  <si>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</si>
  <si>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</si>
  <si>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</si>
  <si>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</si>
  <si>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</si>
  <si>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</si>
  <si>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</si>
  <si>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</si>
  <si>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</si>
  <si>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</si>
  <si>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</si>
  <si>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</si>
  <si>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</si>
  <si>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</si>
  <si>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</si>
  <si>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</si>
  <si>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</si>
  <si>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</si>
  <si>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</si>
  <si>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</si>
  <si>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</si>
  <si>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</si>
  <si>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</si>
  <si>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</si>
  <si>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</si>
  <si>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</si>
  <si>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</si>
  <si>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</si>
  <si>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</si>
  <si>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</si>
  <si>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</si>
  <si>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</si>
  <si>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</si>
  <si>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</si>
  <si>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</si>
  <si>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</si>
  <si>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</si>
  <si>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</si>
  <si>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</si>
  <si>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</si>
  <si>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</si>
  <si>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</si>
  <si>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</si>
  <si>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</si>
  <si>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</si>
  <si>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</si>
  <si>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</si>
  <si>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</si>
  <si>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</si>
  <si>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</si>
  <si>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</si>
  <si>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</si>
  <si>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</si>
  <si>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</si>
  <si>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</si>
  <si>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</si>
  <si>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</si>
  <si>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</si>
  <si>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</si>
  <si>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</si>
  <si>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</si>
  <si>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</si>
  <si>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</si>
  <si>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</si>
  <si>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</si>
  <si>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</si>
  <si>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</si>
  <si>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</si>
  <si>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</si>
  <si>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</si>
  <si>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</si>
  <si>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</si>
  <si>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</si>
  <si>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</si>
  <si>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</si>
  <si>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</si>
  <si>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</si>
  <si>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</si>
  <si>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</si>
  <si>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</si>
  <si>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</si>
  <si>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</si>
  <si>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</si>
  <si>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</si>
  <si>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</si>
  <si>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</si>
  <si>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</si>
  <si>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</si>
  <si>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</si>
  <si>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</si>
  <si>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</si>
  <si>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</si>
  <si>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</si>
  <si>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</si>
  <si>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</si>
  <si>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</si>
  <si>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</si>
  <si>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</si>
  <si>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</si>
  <si>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</si>
  <si>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</si>
  <si>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</si>
  <si>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</si>
  <si>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</si>
  <si>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</si>
  <si>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</si>
  <si>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</si>
  <si>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</si>
  <si>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</si>
  <si>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</si>
  <si>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</si>
  <si>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</si>
  <si>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</si>
  <si>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</si>
  <si>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</si>
  <si>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</si>
  <si>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</si>
  <si>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</si>
  <si>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</si>
  <si>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</si>
  <si>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</si>
  <si>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</si>
  <si>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</si>
  <si>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</si>
  <si>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</si>
  <si>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</si>
  <si>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</si>
  <si>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</si>
  <si>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</si>
  <si>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</si>
  <si>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</si>
  <si>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</si>
  <si>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</si>
  <si>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</si>
  <si>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</si>
  <si>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</si>
  <si>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</si>
  <si>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</si>
  <si>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</si>
  <si>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</si>
  <si>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</si>
  <si>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</si>
  <si>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</si>
  <si>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</si>
  <si>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</si>
  <si>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</si>
  <si>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</si>
  <si>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</si>
  <si>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</si>
  <si>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</si>
  <si>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</si>
  <si>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</si>
  <si>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</si>
  <si>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</si>
  <si>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</si>
  <si>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</si>
  <si>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</si>
  <si>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</si>
  <si>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</si>
  <si>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</si>
  <si>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</si>
  <si>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</si>
  <si>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</si>
  <si>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</si>
  <si>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</si>
  <si>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</si>
  <si>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</si>
  <si>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</si>
  <si>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</si>
  <si>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</si>
  <si>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</si>
  <si>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</si>
  <si>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</si>
  <si>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</si>
  <si>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</si>
  <si>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</si>
  <si>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</si>
  <si>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</si>
  <si>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</si>
  <si>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</si>
  <si>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</si>
  <si>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</si>
  <si>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</si>
  <si>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</si>
  <si>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</si>
  <si>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</si>
  <si>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</si>
  <si>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</si>
  <si>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</si>
  <si>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</si>
  <si>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</si>
  <si>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</si>
  <si>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</si>
  <si>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</si>
  <si>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</si>
  <si>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</si>
  <si>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</si>
  <si>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</si>
  <si>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</si>
  <si>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</si>
  <si>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</si>
  <si>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</si>
  <si>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</si>
  <si>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</si>
  <si>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</si>
  <si>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</si>
  <si>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</si>
  <si>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</si>
  <si>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</si>
  <si>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</si>
  <si>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</si>
  <si>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</si>
  <si>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</si>
  <si>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</si>
  <si>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</si>
  <si>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</si>
  <si>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</si>
  <si>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</si>
  <si>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</si>
  <si>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</si>
  <si>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</si>
  <si>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</si>
  <si>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</si>
  <si>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</si>
  <si>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</si>
  <si>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</si>
  <si>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</si>
  <si>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</si>
  <si>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</si>
  <si>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</si>
  <si>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</si>
  <si>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</si>
  <si>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</si>
  <si>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</si>
  <si>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</si>
  <si>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</si>
  <si>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</si>
  <si>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</si>
  <si>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</si>
  <si>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</si>
  <si>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</si>
  <si>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</si>
  <si>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</si>
  <si>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</si>
  <si>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</si>
  <si>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</si>
  <si>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</si>
  <si>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</si>
  <si>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</si>
  <si>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</si>
  <si>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</si>
  <si>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</si>
  <si>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</si>
  <si>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</si>
  <si>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</si>
  <si>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</si>
  <si>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</si>
  <si>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</si>
  <si>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</si>
  <si>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</si>
  <si>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</si>
  <si>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</si>
  <si>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</si>
  <si>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</si>
  <si>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</si>
  <si>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</si>
  <si>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</si>
  <si>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</si>
  <si>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</si>
  <si>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</si>
  <si>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</si>
  <si>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</si>
  <si>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</si>
  <si>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</si>
  <si>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</si>
  <si>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</si>
  <si>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</si>
  <si>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</si>
  <si>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</si>
  <si>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</si>
  <si>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</si>
  <si>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</si>
  <si>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</si>
  <si>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</si>
  <si>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</si>
  <si>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</si>
  <si>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</si>
  <si>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</si>
  <si>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</si>
  <si>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</si>
  <si>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</si>
  <si>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</si>
  <si>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</si>
  <si>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</si>
  <si>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</si>
  <si>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</si>
  <si>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</si>
  <si>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</si>
  <si>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</si>
  <si>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</si>
  <si>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</si>
  <si>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</si>
  <si>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</si>
  <si>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</si>
  <si>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</si>
  <si>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</si>
  <si>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</si>
  <si>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</si>
  <si>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</si>
  <si>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</si>
  <si>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</si>
  <si>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</si>
  <si>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</si>
  <si>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</si>
  <si>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</si>
  <si>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</si>
  <si>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</si>
  <si>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</si>
  <si>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</si>
  <si>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</si>
  <si>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</si>
  <si>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</si>
  <si>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</si>
  <si>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</si>
  <si>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</si>
  <si>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</si>
  <si>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</si>
  <si>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</si>
  <si>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</si>
  <si>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</si>
  <si>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</si>
  <si>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</si>
  <si>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</si>
  <si>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</si>
  <si>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</si>
  <si>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</si>
  <si>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</si>
  <si>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</si>
  <si>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</si>
  <si>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</si>
  <si>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</si>
  <si>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</si>
  <si>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</si>
  <si>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</si>
  <si>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</si>
  <si>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</si>
  <si>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</si>
  <si>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</si>
  <si>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</si>
  <si>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</si>
  <si>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</si>
  <si>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</si>
  <si>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</si>
  <si>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</si>
  <si>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</si>
  <si>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</si>
  <si>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</si>
  <si>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</si>
  <si>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</si>
  <si>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</si>
  <si>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</si>
  <si>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</si>
  <si>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</si>
  <si>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</si>
  <si>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</si>
  <si>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</si>
  <si>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</si>
  <si>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</si>
  <si>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</si>
  <si>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</si>
  <si>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</si>
  <si>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</si>
  <si>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</si>
  <si>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</si>
  <si>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</si>
  <si>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</si>
  <si>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</si>
  <si>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</si>
  <si>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</si>
  <si>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</si>
  <si>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</si>
  <si>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</si>
  <si>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</si>
  <si>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</si>
  <si>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</si>
  <si>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</si>
  <si>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</si>
  <si>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</si>
  <si>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</si>
  <si>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</si>
  <si>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</si>
  <si>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</si>
  <si>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</si>
  <si>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</si>
  <si>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</si>
  <si>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</si>
  <si>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</si>
  <si>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</si>
  <si>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</si>
  <si>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</si>
  <si>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</si>
  <si>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</si>
  <si>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</si>
  <si>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</si>
  <si>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</si>
  <si>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</si>
  <si>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</si>
  <si>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</si>
  <si>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</si>
  <si>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</si>
  <si>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</si>
  <si>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</si>
  <si>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</si>
  <si>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</si>
  <si>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</si>
  <si>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</si>
  <si>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</si>
  <si>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</si>
  <si>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</si>
  <si>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</si>
  <si>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</si>
  <si>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</si>
  <si>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</si>
  <si>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</si>
  <si>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</si>
  <si>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</si>
  <si>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</si>
  <si>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</si>
  <si>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</si>
  <si>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</si>
  <si>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</si>
  <si>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</si>
  <si>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</si>
  <si>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</si>
  <si>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</si>
  <si>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</si>
  <si>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</si>
  <si>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</si>
  <si>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</si>
  <si>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</si>
  <si>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</si>
  <si>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</si>
  <si>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</si>
  <si>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</si>
  <si>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</si>
  <si>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</si>
  <si>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</si>
  <si>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</si>
  <si>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</si>
  <si>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</si>
  <si>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</si>
  <si>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</si>
  <si>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</si>
  <si>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</si>
  <si>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</si>
  <si>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</si>
  <si>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</si>
  <si>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</si>
  <si>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</si>
  <si>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</si>
  <si>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</si>
  <si>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</si>
  <si>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</si>
  <si>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</si>
  <si>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</si>
  <si>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</si>
  <si>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</si>
  <si>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</si>
  <si>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</si>
  <si>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</si>
  <si>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</si>
  <si>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</si>
  <si>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</si>
  <si>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</si>
  <si>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</si>
  <si>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</si>
  <si>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</si>
  <si>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</si>
  <si>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</si>
  <si>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</si>
  <si>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</si>
  <si>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</si>
  <si>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</si>
  <si>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</si>
  <si>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</si>
  <si>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</si>
  <si>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</si>
  <si>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</si>
  <si>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</si>
  <si>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</si>
  <si>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</si>
  <si>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</si>
  <si>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</si>
  <si>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</si>
  <si>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</si>
  <si>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</si>
  <si>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</si>
  <si>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</si>
  <si>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</si>
  <si>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</si>
  <si>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</si>
  <si>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</si>
  <si>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</si>
  <si>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</si>
  <si>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</si>
  <si>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</si>
  <si>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</si>
  <si>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</si>
  <si>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</si>
  <si>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</si>
  <si>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</si>
  <si>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</si>
  <si>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</si>
  <si>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</si>
  <si>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</si>
  <si>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</si>
  <si>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</si>
  <si>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</si>
  <si>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</si>
  <si>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</si>
  <si>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</si>
  <si>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</si>
  <si>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</si>
  <si>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</si>
  <si>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</si>
  <si>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</si>
  <si>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</si>
  <si>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</si>
  <si>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</si>
  <si>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</si>
  <si>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</si>
  <si>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</si>
  <si>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</si>
  <si>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</si>
  <si>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</si>
  <si>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</si>
  <si>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</si>
  <si>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</si>
  <si>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</si>
  <si>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</si>
  <si>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</si>
  <si>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</si>
  <si>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</si>
  <si>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</si>
  <si>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</si>
  <si>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</si>
  <si>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</si>
  <si>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</si>
  <si>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</si>
  <si>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</si>
  <si>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</si>
  <si>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</si>
  <si>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</si>
  <si>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</si>
  <si>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</si>
  <si>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</si>
  <si>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</si>
  <si>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</si>
  <si>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</si>
  <si>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</si>
  <si>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</si>
  <si>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</si>
  <si>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</si>
  <si>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</si>
  <si>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</si>
  <si>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</si>
  <si>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</si>
  <si>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</si>
  <si>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</si>
  <si>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</si>
  <si>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</si>
  <si>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</si>
  <si>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</si>
  <si>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</si>
  <si>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</si>
  <si>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</si>
  <si>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</si>
  <si>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</si>
  <si>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</si>
  <si>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</si>
  <si>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</si>
  <si>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</si>
  <si>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</si>
  <si>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</si>
  <si>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</si>
  <si>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</si>
  <si>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</si>
  <si>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</si>
  <si>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</si>
  <si>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</si>
  <si>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</si>
  <si>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</si>
  <si>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</si>
  <si>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</si>
  <si>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</si>
  <si>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</si>
  <si>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</si>
  <si>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</si>
  <si>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</si>
  <si>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</si>
  <si>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</si>
  <si>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</si>
  <si>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</si>
  <si>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</si>
  <si>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</si>
  <si>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</si>
  <si>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</si>
  <si>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</si>
  <si>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</si>
  <si>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</si>
  <si>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</si>
  <si>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</si>
  <si>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</si>
  <si>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</si>
  <si>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</si>
  <si>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</si>
  <si>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</si>
  <si>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</si>
  <si>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</si>
  <si>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</si>
  <si>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</si>
  <si>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</si>
  <si>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</si>
  <si>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</si>
  <si>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</si>
  <si>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</si>
  <si>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</si>
  <si>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</si>
  <si>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</si>
  <si>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</si>
  <si>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</si>
  <si>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</si>
  <si>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</si>
  <si>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</si>
  <si>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</si>
  <si>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</si>
  <si>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</si>
  <si>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</si>
  <si>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</si>
  <si>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</si>
  <si>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</si>
  <si>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</si>
  <si>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</si>
  <si>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</si>
  <si>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</si>
  <si>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</si>
  <si>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</si>
  <si>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</si>
  <si>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</si>
  <si>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</si>
  <si>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</si>
  <si>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</si>
  <si>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</si>
  <si>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</si>
  <si>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</si>
  <si>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</si>
  <si>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</si>
  <si>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</si>
  <si>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</si>
  <si>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</si>
  <si>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</si>
  <si>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</si>
  <si>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</si>
  <si>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</si>
  <si>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</si>
  <si>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</si>
  <si>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</si>
  <si>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</si>
  <si>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</si>
  <si>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</si>
  <si>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</si>
  <si>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</si>
  <si>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</si>
  <si>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</si>
  <si>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</si>
  <si>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</si>
  <si>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</si>
  <si>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</si>
  <si>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</si>
  <si>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</si>
  <si>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</si>
  <si>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</si>
  <si>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</si>
  <si>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</si>
  <si>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</si>
  <si>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</si>
  <si>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</si>
  <si>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</si>
  <si>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</si>
  <si>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</si>
  <si>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</si>
  <si>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</si>
  <si>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</si>
  <si>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</si>
  <si>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</si>
  <si>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</si>
  <si>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</si>
  <si>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</si>
  <si>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</si>
  <si>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</si>
  <si>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</si>
  <si>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</si>
  <si>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</si>
  <si>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</si>
  <si>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</si>
  <si>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</si>
  <si>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</si>
  <si>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</si>
  <si>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</si>
  <si>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</si>
  <si>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</si>
  <si>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</si>
  <si>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</si>
  <si>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</si>
  <si>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</si>
  <si>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</si>
  <si>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</si>
  <si>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</si>
  <si>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</si>
  <si>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</si>
  <si>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</si>
  <si>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</si>
  <si>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</si>
  <si>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</si>
  <si>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</si>
  <si>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</si>
  <si>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</si>
  <si>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</si>
  <si>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</si>
  <si>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</si>
  <si>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</si>
  <si>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</si>
  <si>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</si>
  <si>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</si>
  <si>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</si>
  <si>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</si>
  <si>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</si>
  <si>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</si>
  <si>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</si>
  <si>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</si>
  <si>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</si>
  <si>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</si>
  <si>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</si>
  <si>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</si>
  <si>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</si>
  <si>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</si>
  <si>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</si>
  <si>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</si>
  <si>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</si>
  <si>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</si>
  <si>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</si>
  <si>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</si>
  <si>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</si>
  <si>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</si>
  <si>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</si>
  <si>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</si>
  <si>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</si>
  <si>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</si>
  <si>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</si>
  <si>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</si>
  <si>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</si>
  <si>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</si>
  <si>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</si>
  <si>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</si>
  <si>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</si>
  <si>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</si>
  <si>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</si>
  <si>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</si>
  <si>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</si>
  <si>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</si>
  <si>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</si>
  <si>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</si>
  <si>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</si>
  <si>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</si>
  <si>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</si>
  <si>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</si>
  <si>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</si>
  <si>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</si>
  <si>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</si>
  <si>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</si>
  <si>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</si>
  <si>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</si>
  <si>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</si>
  <si>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</si>
  <si>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</si>
  <si>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</si>
  <si>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</si>
  <si>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</si>
  <si>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</si>
  <si>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</si>
  <si>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</si>
  <si>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</si>
  <si>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</si>
  <si>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</si>
  <si>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</si>
  <si>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</si>
  <si>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</si>
  <si>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</si>
  <si>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</si>
  <si>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</si>
  <si>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</si>
  <si>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</si>
  <si>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</si>
  <si>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</si>
  <si>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</si>
  <si>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</si>
  <si>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</si>
  <si>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</si>
  <si>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</si>
  <si>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</si>
  <si>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</si>
  <si>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</si>
  <si>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</si>
  <si>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</si>
  <si>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</si>
  <si>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</si>
  <si>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</si>
  <si>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</si>
  <si>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</si>
  <si>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</si>
  <si>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</si>
  <si>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</si>
  <si>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</si>
  <si>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</si>
  <si>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</si>
  <si>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</si>
  <si>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</si>
  <si>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</si>
  <si>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</si>
  <si>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</si>
  <si>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</si>
  <si>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</si>
  <si>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</si>
  <si>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</si>
  <si>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</si>
  <si>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</si>
  <si>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</si>
  <si>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</si>
  <si>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</si>
  <si>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</si>
  <si>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</si>
  <si>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</si>
  <si>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</si>
  <si>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</si>
  <si>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</si>
  <si>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</si>
  <si>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</si>
  <si>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</si>
  <si>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</si>
  <si>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</si>
  <si>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</si>
  <si>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</si>
  <si>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</si>
  <si>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</si>
  <si>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</si>
  <si>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</si>
  <si>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</si>
  <si>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</si>
  <si>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</si>
  <si>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</si>
  <si>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</si>
  <si>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</si>
  <si>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</si>
  <si>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</si>
  <si>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</si>
  <si>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</si>
  <si>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</si>
  <si>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</si>
  <si>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</si>
  <si>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</si>
  <si>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</si>
  <si>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</si>
  <si>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</si>
  <si>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</si>
  <si>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</si>
  <si>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</si>
  <si>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</si>
  <si>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</si>
  <si>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</si>
  <si>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</si>
  <si>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</si>
  <si>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</si>
  <si>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</si>
  <si>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</si>
  <si>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</si>
  <si>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</si>
  <si>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</si>
  <si>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</si>
  <si>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</si>
  <si>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</si>
  <si>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</si>
  <si>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</si>
  <si>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</si>
  <si>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</si>
  <si>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</si>
  <si>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</si>
  <si>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</si>
  <si>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</si>
  <si>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</si>
  <si>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</si>
  <si>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</si>
  <si>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</si>
  <si>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</si>
  <si>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</si>
  <si>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</si>
  <si>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</si>
  <si>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</si>
  <si>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</si>
  <si>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</si>
  <si>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</si>
  <si>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</si>
  <si>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</si>
  <si>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</si>
  <si>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</si>
  <si>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</si>
  <si>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</si>
  <si>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</si>
  <si>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</si>
  <si>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</si>
  <si>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</si>
  <si>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</si>
  <si>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</si>
  <si>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</si>
  <si>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</si>
  <si>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</si>
  <si>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</si>
  <si>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</si>
  <si>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</si>
  <si>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</si>
  <si>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</si>
  <si>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</si>
  <si>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</si>
  <si>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</si>
  <si>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</si>
  <si>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</si>
  <si>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</si>
  <si>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</si>
  <si>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</si>
  <si>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</si>
  <si>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</si>
  <si>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</si>
  <si>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</si>
  <si>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</si>
  <si>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</si>
  <si>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</si>
  <si>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</si>
  <si>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</si>
  <si>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</si>
  <si>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</si>
  <si>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</si>
  <si>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</si>
  <si>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</si>
  <si>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</si>
  <si>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</si>
  <si>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</si>
  <si>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</si>
  <si>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</si>
  <si>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</si>
  <si>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</si>
  <si>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</si>
  <si>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</si>
  <si>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</si>
  <si>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</si>
  <si>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</si>
  <si>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</si>
  <si>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</si>
  <si>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</si>
  <si>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</si>
  <si>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</si>
  <si>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</si>
  <si>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</si>
  <si>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</si>
  <si>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</si>
  <si>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</si>
  <si>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</si>
  <si>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</si>
  <si>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</si>
  <si>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</si>
  <si>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</si>
  <si>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</si>
  <si>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</si>
  <si>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</si>
  <si>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</si>
  <si>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</si>
  <si>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</si>
  <si>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</si>
  <si>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</si>
  <si>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</si>
  <si>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</si>
  <si>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</si>
  <si>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</si>
  <si>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</si>
  <si>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</si>
  <si>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</si>
  <si>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</si>
  <si>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</si>
  <si>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</si>
  <si>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</si>
  <si>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</si>
  <si>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</si>
  <si>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</si>
  <si>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</si>
  <si>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</si>
  <si>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</si>
  <si>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</si>
  <si>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</si>
  <si>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</si>
  <si>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</si>
  <si>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</si>
  <si>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</si>
  <si>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</si>
  <si>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</si>
  <si>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</si>
  <si>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</si>
  <si>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</si>
  <si>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</si>
  <si>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</si>
  <si>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</si>
  <si>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</si>
  <si>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</si>
  <si>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</si>
  <si>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</si>
  <si>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</si>
  <si>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</si>
  <si>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</si>
  <si>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</si>
  <si>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</si>
  <si>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</si>
  <si>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</si>
  <si>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</si>
  <si>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</si>
  <si>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</si>
  <si>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</si>
  <si>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</si>
  <si>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</si>
  <si>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</si>
  <si>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</si>
  <si>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</si>
  <si>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</si>
  <si>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</si>
  <si>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</si>
  <si>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</si>
  <si>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</si>
  <si>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</si>
  <si>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</si>
  <si>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</si>
  <si>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</si>
  <si>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</si>
  <si>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</si>
  <si>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</si>
  <si>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</si>
  <si>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</si>
  <si>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</si>
  <si>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</si>
  <si>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</si>
  <si>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</si>
  <si>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</si>
  <si>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</si>
  <si>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</si>
  <si>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</si>
  <si>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</si>
  <si>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</si>
  <si>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</si>
  <si>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</si>
  <si>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</si>
  <si>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</si>
  <si>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</si>
  <si>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</si>
  <si>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</si>
  <si>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</si>
  <si>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</si>
  <si>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</si>
  <si>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</si>
  <si>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</si>
  <si>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</si>
  <si>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</si>
  <si>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</si>
  <si>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</si>
  <si>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</si>
  <si>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</si>
  <si>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</si>
  <si>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</si>
  <si>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</si>
  <si>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</si>
  <si>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</si>
  <si>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</si>
  <si>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</si>
  <si>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</si>
  <si>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</si>
  <si>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</si>
  <si>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</si>
  <si>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</si>
  <si>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</si>
  <si>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</si>
  <si>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</si>
  <si>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</si>
  <si>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</si>
  <si>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</si>
  <si>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</si>
  <si>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</si>
  <si>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</si>
  <si>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</si>
  <si>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</si>
  <si>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</si>
  <si>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</si>
  <si>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</si>
  <si>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</si>
  <si>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</si>
  <si>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</si>
  <si>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</si>
  <si>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</si>
  <si>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</si>
  <si>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</si>
  <si>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</si>
  <si>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</si>
  <si>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</si>
  <si>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</si>
  <si>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</si>
  <si>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</si>
  <si>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</si>
  <si>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</si>
  <si>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</si>
  <si>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</si>
  <si>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</si>
  <si>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</si>
  <si>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</si>
  <si>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</si>
  <si>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</si>
  <si>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</si>
  <si>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</si>
  <si>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</si>
  <si>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</si>
  <si>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</si>
  <si>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</si>
  <si>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</si>
  <si>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</si>
  <si>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</si>
  <si>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</si>
  <si>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</si>
  <si>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</si>
  <si>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</si>
  <si>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</si>
  <si>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</si>
  <si>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</si>
  <si>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</si>
  <si>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</si>
  <si>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</si>
  <si>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</si>
  <si>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</si>
  <si>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</si>
  <si>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</si>
  <si>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</si>
  <si>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</si>
  <si>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</si>
  <si>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</si>
  <si>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</si>
  <si>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</si>
  <si>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</si>
  <si>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</si>
  <si>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</si>
  <si>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</si>
  <si>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</si>
  <si>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</si>
  <si>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</si>
  <si>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</si>
  <si>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</si>
  <si>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</si>
  <si>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</si>
  <si>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</si>
  <si>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</si>
  <si>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</si>
  <si>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</si>
  <si>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</si>
  <si>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</si>
  <si>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</si>
  <si>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</si>
  <si>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</si>
  <si>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</si>
  <si>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</si>
  <si>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</si>
  <si>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</si>
  <si>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</si>
  <si>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</si>
  <si>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</si>
  <si>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</si>
  <si>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</si>
  <si>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</si>
  <si>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</si>
  <si>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</si>
  <si>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</si>
  <si>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</si>
  <si>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</si>
  <si>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</si>
  <si>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</si>
  <si>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</si>
  <si>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</si>
  <si>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</si>
  <si>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</si>
  <si>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</si>
  <si>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</si>
  <si>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</si>
  <si>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</si>
  <si>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</si>
  <si>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</si>
  <si>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</si>
  <si>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</si>
  <si>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</si>
  <si>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</si>
  <si>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</si>
  <si>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</si>
  <si>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</si>
  <si>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</si>
  <si>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</si>
  <si>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</si>
  <si>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</si>
  <si>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</si>
  <si>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</si>
  <si>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</si>
  <si>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</si>
  <si>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</si>
  <si>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</si>
  <si>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</si>
  <si>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</si>
  <si>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</si>
  <si>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</si>
  <si>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</si>
  <si>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</si>
  <si>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</si>
  <si>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</si>
  <si>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</si>
  <si>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</si>
  <si>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</si>
  <si>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</si>
  <si>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</si>
  <si>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</si>
  <si>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</si>
  <si>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</si>
  <si>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</si>
  <si>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</si>
  <si>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</si>
  <si>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</si>
  <si>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</si>
  <si>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</si>
  <si>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</si>
  <si>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</si>
  <si>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</si>
  <si>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</si>
  <si>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</si>
  <si>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</si>
  <si>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</si>
  <si>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</si>
  <si>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</si>
  <si>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</si>
  <si>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</si>
  <si>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</si>
  <si>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</si>
  <si>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</si>
  <si>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</si>
  <si>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</si>
  <si>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</si>
  <si>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</si>
  <si>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</si>
  <si>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</si>
  <si>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</si>
  <si>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</si>
  <si>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</si>
  <si>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</si>
  <si>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</si>
  <si>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</si>
  <si>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</si>
  <si>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</si>
  <si>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</si>
  <si>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</si>
  <si>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</si>
  <si>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</si>
  <si>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</si>
  <si>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</si>
  <si>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</si>
  <si>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</si>
  <si>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</si>
  <si>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</si>
  <si>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</si>
  <si>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</si>
  <si>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</si>
  <si>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</si>
  <si>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</si>
  <si>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</si>
  <si>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</si>
  <si>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</si>
  <si>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</si>
  <si>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</si>
  <si>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</si>
  <si>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</si>
  <si>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</si>
  <si>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</si>
  <si>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</si>
  <si>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</si>
  <si>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</si>
  <si>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</si>
  <si>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</si>
  <si>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</si>
  <si>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</si>
  <si>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</si>
  <si>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</si>
  <si>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</si>
  <si>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</si>
  <si>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</si>
  <si>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</si>
  <si>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</si>
  <si>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</si>
  <si>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</si>
  <si>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</si>
  <si>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</si>
  <si>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</si>
  <si>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</si>
  <si>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</si>
  <si>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</si>
  <si>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</si>
  <si>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</si>
  <si>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</si>
  <si>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</si>
  <si>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</si>
  <si>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</si>
  <si>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</si>
  <si>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</si>
  <si>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</si>
  <si>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</si>
  <si>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</si>
  <si>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</si>
  <si>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</si>
  <si>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</si>
  <si>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</si>
  <si>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</si>
  <si>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</si>
  <si>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</si>
  <si>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</si>
  <si>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</si>
  <si>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</si>
  <si>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</si>
  <si>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</si>
  <si>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</si>
  <si>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</si>
  <si>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</si>
  <si>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</si>
  <si>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</si>
  <si>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</si>
  <si>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</si>
  <si>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</si>
  <si>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</si>
  <si>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</si>
  <si>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</si>
  <si>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</si>
  <si>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</si>
  <si>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</si>
  <si>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</si>
  <si>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</si>
  <si>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</si>
  <si>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</si>
  <si>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</si>
  <si>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</si>
  <si>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</si>
  <si>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</si>
  <si>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</si>
  <si>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</si>
  <si>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</si>
  <si>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</si>
  <si>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</si>
  <si>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</si>
  <si>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</si>
  <si>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</si>
  <si>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</si>
  <si>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</si>
  <si>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</si>
  <si>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</si>
  <si>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</si>
  <si>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</si>
  <si>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</si>
  <si>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</si>
  <si>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</si>
  <si>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</si>
  <si>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</si>
  <si>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</si>
  <si>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</si>
  <si>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</si>
  <si>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</si>
  <si>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</si>
  <si>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</si>
  <si>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</si>
  <si>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</si>
  <si>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</si>
  <si>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</si>
  <si>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</si>
  <si>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</si>
  <si>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</si>
  <si>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</si>
  <si>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</si>
  <si>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</si>
  <si>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</si>
  <si>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</si>
  <si>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</si>
  <si>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</si>
  <si>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</si>
  <si>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</si>
  <si>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</si>
  <si>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</si>
  <si>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</si>
  <si>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</si>
  <si>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</si>
  <si>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</si>
  <si>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</si>
  <si>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</si>
  <si>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</si>
  <si>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</si>
  <si>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</si>
  <si>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</si>
  <si>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</si>
  <si>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</si>
  <si>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</si>
  <si>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</si>
  <si>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</si>
  <si>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</si>
  <si>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</si>
  <si>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</si>
  <si>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</si>
  <si>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</si>
  <si>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</si>
  <si>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</si>
  <si>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</si>
  <si>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</si>
  <si>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</si>
  <si>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</si>
  <si>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</si>
  <si>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</si>
  <si>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</si>
  <si>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</si>
  <si>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</si>
  <si>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</si>
  <si>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</si>
  <si>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</si>
  <si>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</si>
  <si>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</si>
  <si>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</si>
  <si>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</si>
  <si>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</si>
  <si>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</si>
  <si>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</si>
  <si>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</si>
  <si>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</si>
  <si>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</si>
  <si>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</si>
  <si>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</si>
  <si>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</si>
  <si>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</si>
  <si>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</si>
  <si>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</si>
  <si>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</si>
  <si>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</si>
  <si>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</si>
  <si>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</si>
  <si>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</si>
  <si>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</si>
  <si>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</si>
  <si>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</si>
  <si>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</si>
  <si>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</si>
  <si>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</si>
  <si>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</si>
  <si>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</si>
  <si>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</si>
  <si>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</si>
  <si>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</si>
  <si>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</si>
  <si>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</si>
  <si>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</si>
  <si>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</si>
  <si>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</si>
  <si>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</si>
  <si>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</si>
  <si>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</si>
  <si>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</si>
  <si>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</si>
  <si>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</si>
  <si>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</si>
  <si>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</si>
  <si>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</si>
  <si>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</si>
  <si>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</si>
  <si>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</si>
  <si>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</si>
  <si>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</si>
  <si>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</si>
  <si>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</si>
  <si>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</si>
  <si>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</si>
  <si>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</si>
  <si>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</si>
  <si>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</si>
  <si>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</si>
  <si>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</si>
  <si>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</si>
  <si>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</si>
  <si>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</si>
  <si>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</si>
  <si>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</si>
  <si>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</si>
  <si>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</si>
  <si>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</si>
  <si>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</si>
  <si>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</si>
  <si>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</si>
  <si>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</si>
  <si>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</si>
  <si>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</si>
  <si>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</si>
  <si>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</si>
  <si>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</si>
  <si>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</si>
  <si>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</si>
  <si>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</si>
  <si>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</si>
  <si>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</si>
  <si>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</si>
  <si>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</si>
  <si>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</si>
  <si>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</si>
  <si>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</si>
  <si>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</si>
  <si>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</si>
  <si>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</si>
  <si>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</si>
  <si>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</si>
  <si>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</si>
  <si>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</si>
  <si>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</si>
  <si>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</si>
  <si>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</si>
  <si>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</si>
  <si>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</si>
  <si>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</si>
  <si>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</si>
  <si>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</si>
  <si>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</si>
  <si>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</si>
  <si>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</si>
  <si>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</si>
  <si>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</si>
  <si>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</si>
  <si>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</si>
  <si>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</si>
  <si>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</si>
  <si>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</si>
  <si>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</si>
  <si>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</si>
  <si>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</si>
  <si>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</si>
  <si>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</si>
  <si>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</si>
  <si>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</si>
  <si>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</si>
  <si>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</si>
  <si>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</si>
  <si>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</si>
  <si>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</si>
  <si>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</si>
  <si>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</si>
  <si>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</si>
  <si>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</si>
  <si>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</si>
  <si>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</si>
  <si>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</si>
  <si>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</si>
  <si>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</si>
  <si>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</si>
  <si>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</si>
  <si>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</si>
  <si>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</si>
  <si>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</si>
  <si>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</si>
  <si>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</si>
  <si>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</si>
  <si>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</si>
  <si>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</si>
  <si>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</si>
  <si>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</si>
  <si>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</si>
  <si>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</si>
  <si>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</si>
  <si>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</si>
  <si>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</si>
  <si>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</si>
  <si>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</si>
  <si>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</si>
  <si>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</si>
  <si>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</si>
  <si>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</si>
  <si>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</si>
  <si>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</si>
  <si>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</si>
  <si>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</si>
  <si>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</si>
  <si>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</si>
  <si>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</si>
  <si>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</si>
  <si>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</si>
  <si>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</si>
  <si>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</si>
  <si>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</si>
  <si>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</si>
  <si>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</si>
  <si>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</si>
  <si>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</si>
  <si>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</si>
  <si>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</si>
  <si>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</si>
  <si>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</si>
  <si>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</si>
  <si>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</si>
  <si>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</si>
  <si>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</si>
  <si>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</si>
  <si>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</si>
  <si>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</si>
  <si>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</si>
  <si>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</si>
  <si>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</si>
  <si>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</si>
  <si>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</si>
  <si>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</si>
  <si>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</si>
  <si>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</si>
  <si>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</si>
  <si>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</si>
  <si>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</si>
  <si>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</si>
  <si>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</si>
  <si>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</si>
  <si>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</si>
  <si>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</si>
  <si>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</si>
  <si>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</si>
  <si>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</si>
  <si>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</si>
  <si>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</si>
  <si>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</si>
  <si>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</si>
  <si>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</si>
  <si>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</si>
  <si>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</si>
  <si>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</si>
  <si>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</si>
  <si>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</si>
  <si>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</si>
  <si>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</si>
  <si>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</si>
  <si>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</si>
  <si>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</si>
  <si>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</si>
  <si>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</si>
  <si>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</si>
  <si>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</si>
  <si>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</si>
  <si>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</si>
  <si>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</si>
  <si>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</si>
  <si>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</si>
  <si>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</si>
  <si>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</si>
  <si>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</si>
  <si>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</si>
  <si>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</si>
  <si>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</si>
  <si>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</si>
  <si>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</si>
  <si>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</si>
  <si>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</si>
  <si>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</si>
  <si>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</si>
  <si>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</si>
  <si>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</si>
  <si>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</si>
  <si>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</si>
  <si>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</si>
  <si>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</si>
  <si>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</si>
  <si>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</si>
  <si>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</si>
  <si>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</si>
  <si>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</si>
  <si>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</si>
  <si>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</si>
  <si>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</si>
  <si>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</si>
  <si>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</si>
  <si>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</si>
  <si>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</si>
  <si>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</si>
  <si>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</si>
  <si>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</si>
  <si>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</si>
  <si>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</si>
  <si>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</si>
  <si>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</si>
  <si>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</si>
  <si>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</si>
  <si>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</si>
  <si>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</si>
  <si>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</si>
  <si>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</si>
  <si>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</si>
  <si>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</si>
  <si>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</si>
  <si>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</si>
  <si>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</si>
  <si>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</si>
  <si>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</si>
  <si>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</si>
  <si>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</si>
  <si>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</si>
  <si>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</si>
  <si>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</si>
  <si>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</si>
  <si>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</si>
  <si>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</si>
  <si>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</si>
  <si>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</si>
  <si>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</si>
  <si>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</si>
  <si>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</si>
  <si>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</si>
  <si>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</si>
  <si>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</si>
  <si>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</si>
  <si>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</si>
  <si>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</si>
  <si>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</si>
  <si>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</si>
  <si>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</si>
  <si>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</si>
  <si>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</si>
  <si>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</si>
  <si>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</si>
  <si>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</si>
  <si>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</si>
  <si>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</si>
  <si>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</si>
  <si>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</si>
  <si>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</si>
  <si>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</si>
  <si>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</si>
  <si>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</si>
  <si>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</si>
  <si>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</si>
  <si>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</si>
  <si>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</si>
  <si>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</si>
  <si>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</si>
  <si>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</si>
  <si>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</si>
  <si>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</si>
  <si>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</si>
  <si>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</si>
  <si>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</si>
  <si>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</si>
  <si>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</si>
  <si>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</si>
  <si>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</si>
  <si>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</si>
  <si>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</si>
  <si>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</si>
  <si>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</si>
  <si>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</si>
  <si>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</si>
  <si>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</si>
  <si>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</si>
  <si>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</si>
  <si>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</si>
  <si>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</si>
  <si>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</si>
  <si>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</si>
  <si>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</si>
  <si>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</si>
  <si>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</si>
  <si>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</si>
  <si>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</si>
  <si>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</si>
  <si>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</si>
  <si>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</si>
  <si>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</si>
  <si>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</si>
  <si>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</si>
  <si>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</si>
  <si>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</si>
  <si>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</si>
  <si>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</si>
  <si>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</si>
  <si>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</si>
  <si>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</si>
  <si>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</si>
  <si>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</si>
  <si>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</si>
  <si>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</si>
  <si>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</si>
  <si>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</si>
  <si>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</si>
  <si>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</si>
  <si>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</si>
  <si>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</si>
  <si>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</si>
  <si>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</si>
  <si>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</si>
  <si>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</si>
  <si>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</si>
  <si>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</si>
  <si>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</si>
  <si>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</si>
  <si>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</si>
  <si>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</si>
  <si>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</si>
  <si>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</si>
  <si>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</si>
  <si>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</si>
  <si>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</si>
  <si>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</si>
  <si>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</si>
  <si>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</si>
  <si>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</si>
  <si>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</si>
  <si>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</si>
  <si>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</si>
  <si>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</si>
  <si>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</si>
  <si>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</si>
  <si>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</si>
  <si>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</si>
  <si>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</si>
  <si>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</si>
  <si>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</si>
  <si>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</si>
  <si>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</si>
  <si>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</si>
  <si>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</si>
  <si>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</si>
  <si>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</si>
  <si>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</si>
  <si>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</si>
  <si>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</si>
  <si>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</si>
  <si>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</si>
  <si>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</si>
  <si>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</si>
  <si>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</si>
  <si>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</si>
  <si>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</si>
  <si>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</si>
  <si>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</si>
  <si>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</si>
  <si>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</si>
  <si>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</si>
  <si>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</si>
  <si>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</si>
  <si>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</si>
  <si>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</si>
  <si>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</si>
  <si>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</si>
  <si>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</si>
  <si>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</si>
  <si>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</si>
  <si>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</si>
  <si>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</si>
  <si>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</si>
  <si>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</si>
  <si>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</si>
  <si>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</si>
  <si>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</si>
  <si>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</si>
  <si>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</si>
  <si>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</si>
  <si>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</si>
  <si>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</si>
  <si>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</si>
  <si>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</si>
  <si>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</si>
  <si>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</si>
  <si>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</si>
  <si>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</si>
  <si>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</si>
  <si>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</si>
  <si>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</si>
  <si>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</si>
  <si>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</si>
  <si>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</si>
  <si>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</si>
  <si>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</si>
  <si>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</si>
  <si>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</si>
  <si>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</si>
  <si>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</si>
  <si>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</si>
  <si>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</si>
  <si>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</si>
  <si>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</si>
  <si>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</si>
  <si>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</si>
  <si>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</si>
  <si>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</si>
  <si>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</si>
  <si>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</si>
  <si>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</si>
  <si>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</si>
  <si>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</si>
  <si>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</si>
  <si>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</si>
  <si>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</si>
  <si>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</si>
  <si>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</si>
  <si>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</si>
  <si>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</si>
  <si>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</si>
  <si>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</si>
  <si>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</si>
  <si>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</si>
  <si>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</si>
  <si>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</si>
  <si>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</si>
  <si>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</si>
  <si>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</si>
  <si>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</si>
  <si>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</si>
  <si>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</si>
  <si>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</si>
  <si>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</si>
  <si>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</si>
  <si>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</si>
  <si>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</si>
  <si>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</si>
  <si>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</si>
  <si>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</si>
  <si>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</si>
  <si>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</si>
  <si>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</si>
  <si>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</si>
  <si>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</si>
  <si>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</si>
  <si>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</si>
  <si>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</si>
  <si>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</si>
  <si>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</si>
  <si>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</si>
  <si>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</si>
  <si>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</si>
  <si>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</si>
  <si>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</si>
  <si>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</si>
  <si>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</si>
  <si>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</si>
  <si>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</si>
  <si>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</si>
  <si>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</si>
  <si>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</si>
  <si>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</si>
  <si>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</si>
  <si>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</si>
  <si>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</si>
  <si>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</si>
  <si>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</si>
  <si>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</si>
  <si>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</si>
  <si>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</si>
  <si>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</si>
  <si>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</si>
  <si>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</si>
  <si>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</si>
  <si>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</si>
  <si>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</si>
  <si>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</si>
  <si>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</si>
  <si>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</si>
  <si>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</si>
  <si>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</si>
  <si>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</si>
  <si>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</si>
  <si>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</si>
  <si>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</si>
  <si>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</si>
  <si>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</si>
  <si>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</si>
  <si>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</si>
  <si>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</si>
  <si>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</si>
  <si>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</si>
  <si>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</si>
  <si>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</si>
  <si>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</si>
  <si>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</si>
  <si>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</si>
  <si>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</si>
  <si>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</si>
  <si>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</si>
  <si>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</si>
  <si>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</si>
  <si>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</si>
  <si>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</si>
  <si>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</si>
  <si>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</si>
  <si>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</si>
  <si>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</si>
  <si>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</si>
  <si>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</si>
  <si>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</si>
  <si>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</si>
  <si>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</si>
  <si>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</si>
  <si>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</si>
  <si>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</si>
  <si>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</si>
  <si>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</si>
  <si>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</si>
  <si>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</si>
  <si>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</si>
  <si>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</si>
  <si>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</si>
  <si>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</si>
  <si>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</si>
  <si>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</si>
  <si>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</si>
  <si>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</si>
  <si>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</si>
  <si>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</si>
  <si>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</si>
  <si>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</si>
  <si>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</si>
  <si>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</si>
  <si>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</si>
  <si>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</si>
  <si>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</si>
  <si>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</si>
  <si>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</si>
  <si>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</si>
  <si>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</si>
  <si>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</si>
  <si>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</si>
  <si>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</si>
  <si>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</si>
  <si>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</si>
  <si>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</si>
  <si>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</si>
  <si>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</si>
  <si>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</si>
  <si>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</si>
  <si>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</si>
  <si>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</si>
  <si>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</si>
  <si>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</si>
  <si>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</si>
  <si>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</si>
  <si>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</si>
  <si>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</si>
  <si>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</si>
  <si>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</si>
  <si>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</si>
  <si>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</si>
  <si>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</si>
  <si>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</si>
  <si>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</si>
  <si>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</si>
  <si>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</si>
  <si>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</si>
  <si>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</si>
  <si>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</si>
  <si>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</si>
  <si>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</si>
  <si>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</si>
  <si>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</si>
  <si>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</si>
  <si>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</si>
  <si>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</si>
  <si>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</si>
  <si>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</si>
  <si>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</si>
  <si>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</si>
  <si>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</si>
  <si>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</si>
  <si>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</si>
  <si>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</si>
  <si>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</si>
  <si>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</si>
  <si>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</si>
  <si>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</si>
  <si>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</si>
  <si>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</si>
  <si>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</si>
  <si>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</si>
  <si>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</si>
  <si>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</si>
  <si>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</si>
  <si>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</si>
  <si>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</si>
  <si>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</si>
  <si>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</si>
  <si>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</si>
  <si>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</si>
  <si>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</si>
  <si>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</si>
  <si>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</si>
  <si>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</si>
  <si>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</si>
  <si>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</si>
  <si>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</si>
  <si>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</si>
  <si>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</si>
  <si>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</si>
  <si>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</si>
  <si>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</si>
  <si>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</si>
  <si>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</si>
  <si>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</si>
  <si>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</si>
  <si>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</si>
  <si>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</si>
  <si>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</si>
  <si>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</si>
  <si>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</si>
  <si>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</si>
  <si>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</si>
  <si>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</si>
  <si>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</si>
  <si>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</si>
  <si>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</si>
  <si>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</si>
  <si>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</si>
  <si>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</si>
  <si>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</si>
  <si>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</si>
  <si>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</si>
  <si>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</si>
  <si>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</si>
  <si>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</si>
  <si>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</si>
  <si>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</si>
  <si>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</si>
  <si>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</si>
  <si>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</si>
  <si>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</si>
  <si>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</si>
  <si>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</si>
  <si>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</si>
  <si>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</si>
  <si>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</si>
  <si>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</si>
  <si>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</si>
  <si>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</si>
  <si>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</si>
  <si>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</si>
  <si>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</si>
  <si>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</si>
  <si>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</si>
  <si>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</si>
  <si>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</si>
  <si>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</si>
  <si>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</si>
  <si>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</si>
  <si>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</si>
  <si>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</si>
  <si>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</si>
  <si>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</si>
  <si>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</si>
  <si>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</si>
  <si>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</si>
  <si>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</si>
  <si>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</si>
  <si>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</si>
  <si>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</si>
  <si>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</si>
  <si>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</si>
  <si>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</si>
  <si>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</si>
  <si>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</si>
  <si>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</si>
  <si>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</si>
  <si>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</si>
  <si>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</si>
  <si>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</si>
  <si>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</si>
  <si>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</si>
  <si>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</si>
  <si>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</si>
  <si>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</si>
  <si>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</si>
  <si>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</si>
  <si>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</si>
  <si>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</si>
  <si>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</si>
  <si>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</si>
  <si>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</si>
  <si>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</si>
  <si>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</si>
  <si>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</si>
  <si>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</si>
  <si>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</si>
  <si>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</si>
  <si>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</si>
  <si>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</si>
  <si>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</si>
  <si>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</si>
  <si>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</si>
  <si>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</si>
  <si>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</si>
  <si>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</si>
  <si>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</si>
  <si>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</si>
  <si>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</si>
  <si>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</si>
  <si>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</si>
  <si>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</si>
  <si>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</si>
  <si>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</si>
  <si>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</si>
  <si>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</si>
  <si>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</si>
  <si>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</si>
  <si>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</si>
  <si>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</si>
  <si>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</si>
  <si>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</si>
  <si>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</si>
  <si>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</si>
  <si>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</si>
  <si>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</si>
  <si>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</si>
  <si>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</si>
  <si>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</si>
  <si>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</si>
  <si>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</si>
  <si>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</si>
  <si>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</si>
  <si>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</si>
  <si>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</si>
  <si>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</si>
  <si>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</si>
  <si>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</si>
  <si>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</si>
  <si>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</si>
  <si>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</si>
  <si>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</si>
  <si>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</si>
  <si>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</si>
  <si>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</si>
  <si>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</si>
  <si>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</si>
  <si>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</si>
  <si>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</si>
  <si>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</si>
  <si>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</si>
  <si>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</si>
  <si>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</si>
  <si>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</si>
  <si>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</si>
  <si>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</si>
  <si>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</si>
  <si>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</si>
  <si>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</si>
  <si>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</si>
  <si>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</si>
  <si>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</si>
  <si>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</si>
  <si>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</si>
  <si>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</si>
  <si>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</si>
  <si>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</si>
  <si>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</si>
  <si>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</si>
  <si>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</si>
  <si>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</si>
  <si>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</si>
  <si>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</si>
  <si>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</si>
  <si>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</si>
  <si>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</si>
  <si>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</si>
  <si>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</si>
  <si>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</si>
  <si>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</si>
  <si>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</si>
  <si>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</si>
  <si>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</si>
  <si>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</si>
  <si>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</si>
  <si>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</si>
  <si>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</si>
  <si>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</si>
  <si>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</si>
  <si>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</si>
  <si>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</si>
  <si>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</si>
  <si>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</si>
  <si>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</si>
  <si>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</si>
  <si>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</si>
  <si>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</si>
  <si>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</si>
  <si>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</si>
  <si>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</si>
  <si>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</si>
  <si>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</si>
  <si>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</si>
  <si>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</si>
  <si>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</si>
  <si>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</si>
  <si>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</si>
  <si>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</si>
  <si>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</si>
  <si>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</si>
  <si>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</si>
  <si>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</si>
  <si>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</si>
  <si>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</si>
  <si>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</si>
  <si>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</si>
  <si>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</si>
  <si>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</si>
  <si>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</si>
  <si>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</si>
  <si>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</si>
  <si>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</si>
  <si>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</si>
  <si>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</si>
  <si>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</si>
  <si>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</si>
  <si>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</si>
  <si>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</si>
  <si>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</si>
  <si>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</si>
  <si>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</si>
  <si>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</si>
  <si>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</si>
  <si>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</si>
  <si>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</si>
  <si>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</si>
  <si>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</si>
  <si>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</si>
  <si>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</si>
  <si>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</si>
  <si>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</si>
  <si>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</si>
  <si>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</si>
  <si>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</si>
  <si>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</si>
  <si>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</si>
  <si>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</si>
  <si>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</si>
  <si>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</si>
  <si>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</si>
  <si>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</si>
  <si>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</si>
  <si>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</si>
  <si>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</si>
  <si>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</si>
  <si>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</si>
  <si>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</si>
  <si>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</si>
  <si>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</si>
  <si>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</si>
  <si>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</si>
  <si>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</si>
  <si>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</si>
  <si>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</si>
  <si>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</si>
  <si>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</si>
  <si>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</si>
  <si>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</si>
  <si>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</si>
  <si>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</si>
  <si>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</si>
  <si>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</si>
  <si>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</si>
  <si>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</si>
  <si>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</si>
  <si>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</si>
  <si>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</si>
  <si>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</si>
  <si>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</si>
  <si>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</si>
  <si>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</si>
  <si>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</si>
  <si>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</si>
  <si>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</si>
  <si>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</si>
  <si>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</si>
  <si>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</si>
  <si>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</si>
  <si>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</si>
  <si>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</si>
  <si>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</si>
  <si>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</si>
  <si>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</si>
  <si>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</si>
  <si>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</si>
  <si>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</si>
  <si>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</si>
  <si>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</si>
  <si>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</si>
  <si>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</si>
  <si>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</si>
  <si>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</si>
  <si>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</si>
  <si>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</si>
  <si>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</si>
  <si>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</si>
  <si>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</si>
  <si>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</si>
  <si>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</si>
  <si>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</si>
  <si>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</si>
  <si>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</si>
  <si>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</si>
  <si>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</si>
  <si>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</si>
  <si>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</si>
  <si>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</si>
  <si>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</si>
  <si>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</si>
  <si>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</si>
  <si>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</si>
  <si>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</si>
  <si>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</si>
  <si>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</si>
  <si>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</si>
  <si>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</si>
  <si>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</si>
  <si>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</si>
  <si>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</si>
  <si>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</si>
  <si>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</si>
  <si>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</si>
  <si>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</si>
  <si>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</si>
  <si>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</si>
  <si>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</si>
  <si>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</si>
  <si>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</si>
  <si>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</si>
  <si>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</si>
  <si>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</si>
  <si>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</si>
  <si>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</si>
  <si>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</si>
  <si>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</si>
  <si>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</si>
  <si>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</si>
  <si>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</si>
  <si>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</si>
  <si>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</si>
  <si>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</si>
  <si>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</si>
  <si>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</si>
  <si>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</si>
  <si>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</si>
  <si>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</si>
  <si>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</si>
  <si>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</si>
  <si>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</si>
  <si>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</si>
  <si>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</si>
  <si>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</si>
  <si>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</si>
  <si>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</si>
  <si>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</si>
  <si>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</si>
  <si>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</si>
  <si>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</si>
  <si>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</si>
  <si>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</si>
  <si>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</si>
  <si>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</si>
  <si>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</si>
  <si>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</si>
  <si>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</si>
  <si>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</si>
  <si>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</si>
  <si>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</si>
  <si>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</si>
  <si>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</si>
  <si>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</si>
  <si>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</si>
  <si>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</si>
  <si>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</si>
  <si>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</si>
  <si>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</si>
  <si>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</si>
  <si>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</si>
  <si>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</si>
  <si>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</si>
  <si>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</si>
  <si>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</si>
  <si>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</si>
  <si>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</si>
  <si>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</si>
  <si>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</si>
  <si>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</si>
  <si>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</si>
  <si>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</si>
  <si>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</si>
  <si>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</si>
  <si>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</si>
  <si>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</si>
  <si>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</si>
  <si>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</si>
  <si>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</si>
  <si>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</si>
  <si>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</si>
  <si>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</si>
  <si>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</si>
  <si>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</si>
  <si>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</si>
  <si>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</si>
  <si>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</si>
  <si>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</si>
  <si>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</si>
  <si>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</si>
  <si>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</si>
  <si>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</si>
  <si>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</si>
  <si>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</si>
  <si>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</si>
  <si>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</si>
  <si>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</si>
  <si>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</si>
  <si>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</si>
  <si>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</si>
  <si>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</si>
  <si>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</si>
  <si>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</si>
  <si>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</si>
  <si>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</si>
  <si>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</si>
  <si>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</si>
  <si>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</si>
  <si>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</si>
  <si>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</si>
  <si>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</si>
  <si>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</si>
  <si>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</si>
  <si>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</si>
  <si>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</si>
  <si>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</si>
  <si>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</si>
  <si>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</si>
  <si>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</si>
  <si>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</si>
  <si>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</si>
  <si>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</si>
  <si>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</si>
  <si>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</si>
  <si>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</si>
  <si>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</si>
  <si>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</si>
  <si>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</si>
  <si>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</si>
  <si>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</si>
  <si>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</si>
  <si>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</si>
  <si>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</si>
  <si>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</si>
  <si>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</si>
  <si>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</si>
  <si>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</si>
  <si>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</si>
  <si>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</si>
  <si>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</si>
  <si>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</si>
  <si>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</si>
  <si>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</si>
  <si>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</si>
  <si>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</si>
  <si>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</si>
  <si>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</si>
  <si>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</si>
  <si>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</si>
  <si>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</si>
  <si>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</si>
  <si>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</si>
  <si>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</si>
  <si>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</si>
  <si>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</si>
  <si>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</si>
  <si>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</si>
  <si>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</si>
  <si>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</si>
  <si>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</si>
  <si>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</si>
  <si>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</si>
  <si>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</si>
  <si>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</si>
  <si>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</si>
  <si>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</si>
  <si>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</si>
  <si>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</si>
  <si>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</si>
  <si>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</si>
  <si>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</si>
  <si>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</si>
  <si>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</si>
  <si>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</si>
  <si>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</si>
  <si>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</si>
  <si>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</si>
  <si>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</si>
  <si>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</si>
  <si>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</si>
  <si>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</si>
  <si>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</si>
  <si>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</si>
  <si>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</si>
  <si>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</si>
  <si>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</si>
  <si>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</si>
  <si>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</si>
  <si>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</si>
  <si>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</si>
  <si>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</si>
  <si>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</si>
  <si>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</si>
  <si>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</si>
  <si>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</si>
  <si>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</si>
  <si>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</si>
  <si>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</si>
  <si>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</si>
  <si>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</si>
  <si>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</si>
  <si>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</si>
  <si>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</si>
  <si>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</si>
  <si>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</si>
  <si>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</si>
  <si>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</si>
  <si>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</si>
  <si>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</si>
  <si>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</si>
  <si>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</si>
  <si>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</si>
  <si>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</si>
  <si>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</si>
  <si>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</si>
  <si>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</si>
  <si>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</si>
  <si>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</si>
  <si>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</si>
  <si>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</si>
  <si>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</si>
  <si>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</si>
  <si>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</si>
  <si>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</si>
  <si>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</si>
  <si>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</si>
  <si>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</si>
  <si>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</si>
  <si>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</si>
  <si>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</si>
  <si>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</si>
  <si>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</si>
  <si>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</si>
  <si>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</si>
  <si>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</si>
  <si>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</si>
  <si>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</si>
  <si>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</si>
  <si>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</si>
  <si>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</si>
  <si>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</si>
  <si>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</si>
  <si>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</si>
  <si>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</si>
  <si>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</si>
  <si>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</si>
  <si>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</si>
  <si>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</si>
  <si>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</si>
  <si>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</si>
  <si>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</si>
  <si>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</si>
  <si>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</si>
  <si>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</si>
  <si>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</si>
  <si>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</si>
  <si>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</si>
  <si>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</si>
  <si>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</si>
  <si>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</si>
  <si>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</si>
  <si>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</si>
  <si>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</si>
  <si>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</si>
  <si>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</si>
  <si>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</si>
  <si>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</si>
  <si>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</si>
  <si>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</si>
  <si>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</si>
  <si>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</si>
  <si>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</si>
  <si>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</si>
  <si>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</si>
  <si>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</si>
  <si>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</si>
  <si>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</si>
  <si>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</si>
  <si>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</si>
  <si>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</si>
  <si>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</si>
  <si>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</si>
  <si>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</si>
  <si>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</si>
  <si>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</si>
  <si>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</si>
  <si>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</si>
  <si>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</si>
  <si>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</si>
  <si>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</si>
  <si>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</si>
  <si>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</si>
  <si>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</si>
  <si>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</si>
  <si>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</si>
  <si>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</si>
  <si>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</si>
  <si>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</si>
  <si>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</si>
  <si>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</si>
  <si>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</si>
  <si>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</si>
  <si>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</si>
  <si>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</si>
  <si>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</si>
  <si>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</si>
  <si>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</si>
  <si>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</si>
  <si>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</si>
  <si>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</si>
  <si>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</si>
  <si>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</si>
  <si>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</si>
  <si>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</si>
  <si>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</si>
  <si>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</si>
  <si>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</si>
  <si>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</si>
  <si>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</si>
  <si>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</si>
  <si>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</si>
  <si>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</si>
  <si>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</si>
  <si>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</si>
  <si>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</si>
  <si>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</si>
  <si>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</si>
  <si>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</si>
  <si>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</si>
  <si>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</si>
  <si>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</si>
  <si>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</si>
  <si>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</si>
  <si>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</si>
  <si>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</si>
  <si>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</si>
  <si>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</si>
  <si>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</si>
  <si>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</si>
  <si>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</si>
  <si>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</si>
  <si>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</si>
  <si>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</si>
  <si>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</si>
  <si>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</si>
  <si>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</si>
  <si>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</si>
  <si>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</si>
  <si>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</si>
  <si>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</si>
  <si>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</si>
  <si>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</si>
  <si>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</si>
  <si>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</si>
  <si>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</si>
  <si>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</si>
  <si>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</si>
  <si>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</si>
  <si>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</si>
  <si>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</si>
  <si>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</si>
  <si>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</si>
  <si>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</si>
  <si>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</si>
  <si>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</si>
  <si>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</si>
  <si>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</si>
  <si>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</si>
  <si>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</si>
  <si>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</si>
  <si>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</si>
  <si>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</si>
  <si>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</si>
  <si>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</si>
  <si>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</si>
  <si>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</si>
  <si>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</si>
  <si>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</si>
  <si>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</si>
  <si>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</si>
  <si>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</si>
  <si>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</si>
  <si>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</si>
  <si>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</si>
  <si>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</si>
  <si>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</si>
  <si>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</si>
  <si>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</si>
  <si>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</si>
  <si>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</si>
  <si>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</si>
  <si>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</si>
  <si>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</si>
  <si>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</si>
  <si>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</si>
  <si>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</si>
  <si>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</si>
  <si>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</si>
  <si>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</si>
  <si>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</si>
  <si>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</si>
  <si>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</si>
  <si>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</si>
  <si>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</si>
  <si>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</si>
  <si>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</si>
  <si>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</si>
  <si>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</si>
  <si>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</si>
  <si>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</si>
  <si>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</si>
  <si>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</si>
  <si>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</si>
  <si>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</si>
  <si>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</si>
  <si>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</si>
  <si>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</si>
  <si>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</si>
  <si>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</si>
  <si>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</si>
  <si>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</si>
  <si>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</si>
  <si>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</si>
  <si>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</si>
  <si>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</si>
  <si>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</si>
  <si>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</si>
  <si>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</si>
  <si>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</si>
  <si>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</si>
  <si>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</si>
  <si>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</si>
  <si>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</si>
  <si>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</si>
  <si>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</si>
  <si>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</si>
  <si>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</si>
  <si>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</si>
  <si>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</si>
  <si>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</si>
  <si>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</si>
  <si>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</si>
  <si>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</si>
  <si>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</si>
  <si>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</si>
  <si>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</si>
  <si>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</si>
  <si>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</si>
  <si>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</si>
  <si>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</si>
  <si>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</si>
  <si>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</si>
  <si>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</si>
  <si>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</si>
  <si>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</si>
  <si>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</si>
  <si>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</si>
  <si>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</si>
  <si>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</si>
  <si>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</si>
  <si>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</si>
  <si>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</si>
  <si>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</si>
  <si>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</si>
  <si>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</si>
  <si>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</si>
  <si>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</si>
  <si>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</si>
  <si>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</si>
  <si>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</si>
  <si>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</si>
  <si>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</si>
  <si>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</si>
  <si>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</si>
  <si>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</si>
  <si>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</si>
  <si>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</si>
  <si>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</si>
  <si>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</si>
  <si>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</si>
  <si>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</si>
  <si>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</si>
  <si>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</si>
  <si>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</si>
  <si>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</si>
  <si>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</si>
  <si>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</si>
  <si>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</si>
  <si>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</si>
  <si>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</si>
  <si>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</si>
  <si>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</si>
  <si>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</si>
  <si>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</si>
  <si>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</si>
  <si>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</si>
  <si>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</si>
  <si>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</si>
  <si>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</si>
  <si>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</si>
  <si>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</si>
  <si>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</si>
  <si>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</si>
  <si>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</si>
  <si>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</si>
  <si>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</si>
  <si>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</si>
  <si>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</si>
  <si>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</si>
  <si>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</si>
  <si>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</si>
  <si>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</si>
  <si>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</si>
  <si>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</si>
  <si>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</si>
  <si>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</si>
  <si>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</si>
  <si>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</si>
  <si>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</si>
  <si>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</si>
  <si>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</si>
  <si>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</si>
  <si>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</si>
  <si>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</si>
  <si>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</si>
  <si>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</si>
  <si>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</si>
  <si>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</si>
  <si>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</si>
  <si>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</si>
  <si>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</si>
  <si>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</si>
  <si>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</si>
  <si>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</si>
  <si>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</si>
  <si>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</si>
  <si>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</si>
  <si>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</si>
  <si>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</si>
  <si>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</si>
  <si>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</si>
  <si>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</si>
  <si>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</si>
  <si>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</si>
  <si>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</si>
  <si>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</si>
  <si>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</si>
  <si>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</si>
  <si>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</si>
  <si>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</si>
  <si>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</si>
  <si>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</si>
  <si>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</si>
  <si>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</si>
  <si>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</si>
  <si>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</si>
  <si>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</si>
  <si>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</si>
  <si>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</si>
  <si>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</si>
  <si>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</si>
  <si>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</si>
  <si>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</si>
  <si>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</si>
  <si>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</si>
  <si>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</si>
  <si>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</si>
  <si>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</si>
  <si>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</si>
  <si>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</si>
  <si>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</si>
  <si>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</si>
  <si>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</si>
  <si>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</si>
  <si>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</si>
  <si>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</si>
  <si>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</si>
  <si>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</si>
  <si>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</si>
  <si>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</si>
  <si>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</si>
  <si>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</si>
  <si>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</si>
  <si>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</si>
  <si>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</si>
  <si>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</si>
  <si>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</si>
  <si>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</si>
  <si>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</si>
  <si>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</si>
  <si>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</si>
  <si>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</si>
  <si>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</si>
  <si>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</si>
  <si>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</si>
  <si>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</si>
  <si>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</si>
  <si>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</si>
  <si>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</si>
  <si>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</si>
  <si>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</si>
  <si>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</si>
  <si>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</si>
  <si>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</si>
  <si>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</si>
  <si>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</si>
  <si>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</si>
  <si>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</si>
  <si>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</si>
  <si>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</si>
  <si>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</si>
  <si>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</si>
  <si>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</si>
  <si>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</si>
  <si>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</si>
  <si>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</si>
  <si>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</si>
  <si>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</si>
  <si>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</si>
  <si>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</si>
  <si>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</si>
  <si>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</si>
  <si>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</si>
  <si>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</si>
  <si>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</si>
  <si>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</si>
  <si>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</si>
  <si>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</si>
  <si>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</si>
  <si>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</si>
  <si>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</si>
  <si>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</si>
  <si>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</si>
  <si>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</si>
  <si>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</si>
  <si>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</si>
  <si>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</si>
  <si>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</si>
  <si>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</si>
  <si>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</si>
  <si>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</si>
  <si>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</si>
  <si>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</si>
  <si>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</si>
  <si>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</si>
  <si>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</si>
  <si>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</si>
  <si>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</si>
  <si>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</si>
  <si>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</si>
  <si>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</si>
  <si>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</si>
  <si>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</si>
  <si>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</si>
  <si>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</si>
  <si>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</si>
  <si>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</si>
  <si>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</si>
  <si>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</si>
  <si>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</si>
  <si>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</si>
  <si>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</si>
  <si>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</si>
  <si>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</si>
  <si>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</si>
  <si>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</si>
  <si>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</si>
  <si>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</si>
  <si>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</si>
  <si>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</si>
  <si>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</si>
  <si>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</si>
  <si>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</si>
  <si>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</si>
  <si>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</si>
  <si>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</si>
  <si>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</si>
  <si>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</si>
  <si>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</si>
  <si>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</si>
  <si>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</si>
  <si>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</si>
  <si>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</si>
  <si>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</si>
  <si>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</si>
  <si>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</si>
  <si>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</si>
  <si>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</si>
  <si>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</si>
  <si>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</si>
  <si>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</si>
  <si>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</si>
  <si>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</si>
  <si>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</si>
  <si>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</si>
  <si>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</si>
  <si>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</si>
  <si>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</si>
  <si>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</si>
  <si>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</si>
  <si>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</si>
  <si>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</si>
  <si>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</si>
  <si>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</si>
  <si>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</si>
  <si>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</si>
  <si>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</si>
  <si>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</si>
  <si>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</si>
  <si>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</si>
  <si>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</si>
  <si>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</si>
  <si>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</si>
  <si>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</si>
  <si>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</si>
  <si>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</si>
  <si>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</si>
  <si>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</si>
  <si>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</si>
  <si>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</si>
  <si>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</si>
  <si>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</si>
  <si>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</si>
  <si>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</si>
  <si>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</si>
  <si>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</si>
  <si>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</si>
  <si>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</si>
  <si>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</si>
  <si>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</si>
  <si>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</si>
  <si>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</si>
  <si>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</si>
  <si>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</si>
  <si>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</si>
  <si>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</si>
  <si>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</si>
  <si>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</si>
  <si>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</si>
  <si>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</si>
  <si>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</si>
  <si>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</si>
  <si>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</si>
  <si>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</si>
  <si>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</si>
  <si>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</si>
  <si>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</si>
  <si>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</si>
  <si>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</si>
  <si>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</si>
  <si>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</si>
  <si>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</si>
  <si>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</si>
  <si>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</si>
  <si>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</si>
  <si>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</si>
  <si>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</si>
  <si>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</si>
  <si>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</si>
  <si>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</si>
  <si>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</si>
  <si>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</si>
  <si>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</si>
  <si>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</si>
  <si>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</si>
  <si>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</si>
  <si>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</si>
  <si>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</si>
  <si>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</si>
  <si>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</si>
  <si>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</si>
  <si>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</si>
  <si>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</si>
  <si>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</si>
  <si>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</si>
  <si>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</si>
  <si>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</si>
  <si>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</si>
  <si>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</si>
  <si>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</si>
  <si>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</si>
  <si>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</si>
  <si>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</si>
  <si>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</si>
  <si>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</si>
  <si>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</si>
  <si>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</si>
  <si>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</si>
  <si>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</si>
  <si>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</si>
  <si>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</si>
  <si>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</si>
  <si>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</si>
  <si>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</si>
  <si>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</si>
  <si>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</si>
  <si>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</si>
  <si>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</si>
  <si>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</si>
  <si>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</si>
  <si>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</si>
  <si>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</si>
  <si>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</si>
  <si>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</si>
  <si>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</si>
  <si>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</si>
  <si>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</si>
  <si>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</si>
  <si>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</si>
  <si>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</si>
  <si>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</si>
  <si>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</si>
  <si>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</si>
  <si>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</si>
  <si>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</si>
  <si>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</si>
  <si>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</si>
  <si>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</si>
  <si>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</si>
  <si>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</si>
  <si>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</si>
  <si>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</si>
  <si>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</si>
  <si>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</si>
  <si>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</si>
  <si>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</si>
  <si>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</si>
  <si>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</si>
  <si>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</si>
  <si>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</si>
  <si>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</si>
  <si>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</si>
  <si>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</si>
  <si>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</si>
  <si>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</si>
  <si>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</si>
  <si>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</si>
  <si>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</si>
  <si>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</si>
  <si>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</si>
  <si>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</si>
  <si>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</si>
  <si>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</si>
  <si>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</si>
  <si>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</si>
  <si>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</si>
  <si>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</si>
  <si>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</si>
  <si>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</si>
  <si>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</si>
  <si>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</si>
  <si>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</si>
  <si>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</si>
  <si>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</si>
  <si>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</si>
  <si>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</si>
  <si>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</si>
  <si>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</si>
  <si>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</si>
  <si>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</si>
  <si>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</si>
  <si>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</si>
  <si>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</si>
  <si>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</si>
  <si>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</si>
  <si>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</si>
  <si>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</si>
  <si>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</si>
  <si>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</si>
  <si>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</si>
  <si>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</si>
  <si>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</si>
  <si>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</si>
  <si>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</si>
  <si>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</si>
  <si>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</si>
  <si>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</si>
  <si>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</si>
  <si>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</si>
  <si>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</si>
  <si>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</si>
  <si>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</si>
  <si>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</si>
  <si>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</si>
  <si>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</si>
  <si>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</si>
  <si>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</si>
  <si>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</si>
  <si>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</si>
  <si>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</si>
  <si>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</si>
  <si>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</si>
  <si>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</si>
  <si>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</si>
  <si>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</si>
  <si>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</si>
  <si>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</si>
  <si>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</si>
  <si>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</si>
  <si>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</si>
  <si>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</si>
  <si>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</si>
  <si>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</si>
  <si>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</si>
  <si>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</si>
  <si>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</si>
  <si>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</si>
  <si>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</si>
  <si>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</si>
  <si>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</si>
  <si>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</si>
  <si>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</si>
  <si>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</si>
  <si>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</si>
  <si>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</si>
  <si>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</si>
  <si>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</si>
  <si>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</si>
  <si>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</si>
  <si>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</si>
  <si>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</si>
  <si>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</si>
  <si>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</si>
  <si>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</si>
  <si>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</si>
  <si>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</si>
  <si>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</si>
  <si>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</si>
  <si>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</si>
  <si>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</si>
  <si>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</si>
  <si>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</si>
  <si>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</si>
  <si>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</si>
  <si>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</si>
  <si>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</si>
  <si>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</si>
  <si>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</si>
  <si>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</si>
  <si>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</si>
  <si>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</si>
  <si>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</si>
  <si>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</si>
  <si>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</si>
  <si>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</si>
  <si>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</si>
  <si>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</si>
  <si>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</si>
  <si>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</si>
  <si>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</si>
  <si>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</si>
  <si>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</si>
  <si>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</si>
  <si>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</si>
  <si>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</si>
  <si>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</si>
  <si>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</si>
  <si>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</si>
  <si>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</si>
  <si>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</si>
  <si>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</si>
  <si>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</si>
  <si>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</si>
  <si>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</si>
  <si>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</si>
  <si>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</si>
  <si>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</si>
  <si>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</si>
  <si>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</si>
  <si>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</si>
  <si>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</si>
  <si>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</si>
  <si>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</si>
  <si>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</si>
  <si>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</si>
  <si>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</si>
  <si>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</si>
  <si>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</si>
  <si>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</si>
  <si>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</si>
  <si>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</si>
  <si>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</si>
  <si>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</si>
  <si>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</si>
  <si>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</si>
  <si>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</si>
  <si>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</si>
  <si>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</si>
  <si>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</si>
  <si>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</si>
  <si>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</si>
  <si>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</si>
  <si>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</si>
  <si>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</si>
  <si>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</si>
  <si>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</si>
  <si>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</si>
  <si>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</si>
  <si>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</si>
  <si>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</si>
  <si>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</si>
  <si>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</si>
  <si>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</si>
  <si>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</si>
  <si>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</si>
  <si>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</si>
  <si>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</si>
  <si>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</si>
  <si>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</si>
  <si>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</si>
  <si>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</si>
  <si>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</si>
  <si>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</si>
  <si>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</si>
  <si>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</si>
  <si>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</si>
  <si>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</si>
  <si>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</si>
  <si>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</si>
  <si>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</si>
  <si>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</si>
  <si>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</si>
  <si>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</si>
  <si>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</si>
  <si>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</si>
  <si>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</si>
  <si>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</si>
  <si>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</si>
  <si>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</si>
  <si>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</si>
  <si>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</si>
  <si>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</si>
  <si>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</si>
  <si>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</si>
  <si>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</si>
  <si>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</si>
  <si>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</si>
  <si>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</si>
  <si>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</si>
  <si>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</si>
  <si>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</si>
  <si>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</si>
  <si>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</si>
  <si>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</si>
  <si>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</si>
  <si>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</si>
  <si>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</si>
  <si>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</si>
  <si>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</si>
  <si>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</si>
  <si>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</si>
  <si>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</si>
  <si>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</si>
  <si>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</si>
  <si>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</si>
  <si>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</si>
  <si>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</si>
  <si>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</si>
  <si>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</si>
  <si>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</si>
  <si>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</si>
  <si>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</si>
  <si>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</si>
  <si>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</si>
  <si>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</si>
  <si>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</si>
  <si>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</si>
  <si>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</si>
  <si>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</si>
  <si>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</si>
  <si>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</si>
  <si>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</si>
  <si>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</si>
  <si>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</si>
  <si>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</si>
  <si>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</si>
  <si>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</si>
  <si>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</si>
  <si>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</si>
  <si>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</si>
  <si>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</si>
  <si>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</si>
  <si>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</si>
  <si>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</si>
  <si>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</si>
  <si>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</si>
  <si>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</si>
  <si>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</si>
  <si>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</si>
  <si>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</si>
  <si>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</si>
  <si>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</si>
  <si>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</si>
  <si>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</si>
  <si>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</si>
  <si>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</si>
  <si>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</si>
  <si>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</si>
  <si>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</si>
  <si>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</si>
  <si>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</si>
  <si>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</si>
  <si>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</si>
  <si>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</si>
  <si>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</si>
  <si>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</si>
  <si>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</si>
  <si>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</si>
  <si>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</si>
  <si>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</si>
  <si>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</si>
  <si>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</si>
  <si>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</si>
  <si>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</si>
  <si>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</si>
  <si>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</si>
  <si>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</si>
  <si>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</si>
  <si>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</si>
  <si>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</si>
  <si>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</si>
  <si>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</si>
  <si>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</si>
  <si>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</si>
  <si>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</si>
  <si>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</si>
  <si>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</si>
  <si>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</si>
  <si>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</si>
  <si>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</si>
  <si>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</si>
  <si>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</si>
  <si>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</si>
  <si>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</si>
  <si>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</si>
  <si>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</si>
  <si>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</si>
  <si>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</si>
  <si>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</si>
  <si>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</si>
  <si>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</si>
  <si>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</si>
  <si>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</si>
  <si>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</si>
  <si>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</si>
  <si>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</si>
  <si>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</si>
  <si>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</si>
  <si>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</si>
  <si>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</si>
  <si>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</si>
  <si>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</si>
  <si>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</si>
  <si>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</si>
  <si>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</si>
  <si>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</si>
  <si>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</si>
  <si>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</si>
  <si>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</si>
  <si>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</si>
  <si>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</si>
  <si>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</si>
  <si>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</si>
  <si>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</si>
  <si>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</si>
  <si>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</si>
  <si>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</si>
  <si>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</si>
  <si>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</si>
  <si>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</si>
  <si>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</si>
  <si>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</si>
  <si>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</si>
  <si>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</si>
  <si>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</si>
  <si>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</si>
  <si>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</si>
  <si>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</si>
  <si>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</si>
  <si>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</si>
  <si>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</si>
  <si>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</si>
  <si>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</si>
  <si>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</si>
  <si>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</si>
  <si>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</si>
  <si>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</si>
  <si>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</si>
  <si>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</si>
  <si>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</si>
  <si>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</si>
  <si>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</si>
  <si>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</si>
  <si>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</si>
  <si>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</si>
  <si>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</si>
  <si>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</si>
  <si>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</si>
  <si>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</si>
  <si>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</si>
  <si>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</si>
  <si>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</si>
  <si>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</si>
  <si>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</si>
  <si>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</si>
  <si>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</si>
  <si>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</si>
  <si>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</si>
  <si>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</si>
  <si>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</si>
  <si>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</si>
  <si>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</si>
  <si>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</si>
  <si>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</si>
  <si>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</si>
  <si>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</si>
  <si>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</si>
  <si>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</si>
  <si>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</si>
  <si>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</si>
  <si>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</si>
  <si>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</si>
  <si>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</si>
  <si>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</si>
  <si>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</si>
  <si>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</si>
  <si>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</si>
  <si>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</si>
  <si>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</si>
  <si>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</si>
  <si>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</si>
  <si>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</si>
  <si>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</si>
  <si>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</si>
  <si>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</si>
  <si>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</si>
  <si>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</si>
  <si>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</si>
  <si>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</si>
  <si>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</si>
  <si>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</si>
  <si>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</si>
  <si>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</si>
  <si>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</si>
  <si>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</si>
  <si>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</si>
  <si>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</si>
  <si>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</si>
  <si>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</si>
  <si>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</si>
  <si>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</si>
  <si>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</si>
  <si>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</si>
  <si>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</si>
  <si>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</si>
  <si>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</si>
  <si>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</si>
  <si>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</si>
  <si>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</si>
  <si>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</si>
  <si>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</si>
  <si>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</si>
  <si>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</si>
  <si>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</si>
  <si>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</si>
  <si>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</si>
  <si>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</si>
  <si>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</si>
  <si>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</si>
  <si>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</si>
  <si>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</si>
  <si>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</si>
  <si>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</si>
  <si>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</si>
  <si>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</si>
  <si>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</si>
  <si>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</si>
  <si>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</si>
  <si>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</si>
  <si>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</si>
  <si>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</si>
  <si>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</si>
  <si>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</si>
  <si>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</si>
  <si>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</si>
  <si>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</si>
  <si>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</si>
  <si>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</si>
  <si>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</si>
  <si>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</si>
  <si>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</si>
  <si>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</si>
  <si>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</si>
  <si>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</si>
  <si>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</si>
  <si>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</si>
  <si>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</si>
  <si>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</si>
  <si>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</si>
  <si>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</si>
  <si>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</si>
  <si>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</si>
  <si>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</si>
  <si>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</si>
  <si>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</si>
  <si>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</si>
  <si>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</si>
  <si>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</si>
  <si>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</si>
  <si>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</si>
  <si>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</si>
  <si>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</si>
  <si>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</si>
  <si>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</si>
  <si>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</si>
  <si>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</si>
  <si>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</si>
  <si>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</si>
  <si>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</si>
  <si>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</si>
  <si>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</si>
  <si>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</si>
  <si>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</si>
  <si>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</si>
  <si>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</si>
  <si>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</si>
  <si>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</si>
  <si>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</si>
  <si>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</si>
  <si>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</si>
  <si>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</si>
  <si>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</si>
  <si>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</si>
  <si>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</si>
  <si>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</si>
  <si>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</si>
  <si>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</si>
  <si>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</si>
  <si>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</si>
  <si>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</si>
  <si>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</si>
  <si>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</si>
  <si>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</si>
  <si>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</si>
  <si>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</si>
  <si>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</si>
  <si>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</si>
  <si>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</si>
  <si>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</si>
  <si>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</si>
  <si>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</si>
  <si>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</si>
  <si>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</si>
  <si>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</si>
  <si>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</si>
  <si>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</si>
  <si>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</si>
  <si>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</si>
  <si>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</si>
  <si>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</si>
  <si>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</si>
  <si>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</si>
  <si>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</si>
  <si>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</si>
  <si>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</si>
  <si>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</si>
  <si>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</si>
  <si>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</si>
  <si>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</si>
  <si>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</si>
  <si>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</si>
  <si>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</si>
  <si>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</si>
  <si>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</si>
  <si>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</si>
  <si>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</si>
  <si>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</si>
  <si>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</si>
  <si>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</si>
  <si>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</si>
  <si>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</si>
  <si>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</si>
  <si>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</si>
  <si>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</si>
  <si>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</si>
  <si>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</si>
  <si>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</si>
  <si>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</si>
  <si>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</si>
  <si>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</si>
  <si>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</si>
  <si>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</si>
  <si>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</si>
  <si>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</si>
  <si>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</si>
  <si>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</si>
  <si>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</si>
  <si>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</si>
  <si>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</si>
  <si>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</si>
  <si>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</si>
  <si>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</si>
  <si>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</si>
  <si>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</si>
  <si>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</si>
  <si>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</si>
  <si>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</si>
  <si>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</si>
  <si>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</si>
  <si>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</si>
  <si>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</si>
  <si>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</si>
  <si>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</si>
  <si>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</si>
  <si>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</si>
  <si>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</si>
  <si>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</si>
  <si>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</si>
  <si>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</si>
  <si>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</si>
  <si>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</si>
  <si>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</si>
  <si>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</si>
  <si>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</si>
  <si>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</si>
  <si>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</si>
  <si>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</si>
  <si>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</si>
  <si>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</si>
  <si>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</si>
  <si>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</si>
  <si>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</si>
  <si>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</si>
  <si>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</si>
  <si>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</si>
  <si>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</si>
  <si>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</si>
  <si>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</si>
  <si>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</si>
  <si>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</si>
  <si>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</si>
  <si>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</si>
  <si>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</si>
  <si>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</si>
  <si>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</si>
  <si>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</si>
  <si>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</si>
  <si>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</si>
  <si>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</si>
  <si>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</si>
  <si>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</si>
  <si>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</si>
  <si>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</si>
  <si>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</si>
  <si>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</si>
  <si>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</si>
  <si>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</si>
  <si>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</si>
  <si>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</si>
  <si>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</si>
  <si>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</si>
  <si>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</si>
  <si>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</si>
  <si>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</si>
  <si>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</si>
  <si>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</si>
  <si>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</si>
  <si>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</si>
  <si>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</si>
  <si>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</si>
  <si>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</si>
  <si>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</si>
  <si>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</si>
  <si>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</si>
  <si>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</si>
  <si>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</si>
  <si>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</si>
  <si>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</si>
  <si>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</si>
  <si>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</si>
  <si>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</si>
  <si>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</si>
  <si>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</si>
  <si>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</si>
  <si>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</si>
  <si>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</si>
  <si>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</si>
  <si>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</si>
  <si>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</si>
  <si>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</si>
  <si>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</si>
  <si>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</si>
  <si>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</si>
  <si>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</si>
  <si>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</si>
  <si>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</si>
  <si>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</si>
  <si>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</si>
  <si>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</si>
  <si>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</si>
  <si>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</si>
  <si>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</si>
  <si>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</si>
  <si>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</si>
  <si>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</si>
  <si>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</si>
  <si>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</si>
  <si>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</si>
  <si>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</si>
  <si>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</si>
  <si>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</si>
  <si>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</si>
  <si>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</si>
  <si>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</si>
  <si>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</si>
  <si>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</si>
  <si>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</si>
  <si>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</si>
  <si>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</si>
  <si>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</si>
  <si>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</si>
  <si>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</si>
  <si>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</si>
  <si>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</si>
  <si>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</si>
  <si>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</si>
  <si>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</si>
  <si>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</si>
  <si>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</si>
  <si>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</si>
  <si>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</si>
  <si>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</si>
  <si>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</si>
  <si>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</si>
  <si>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</si>
  <si>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</si>
  <si>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</si>
  <si>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</si>
  <si>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</si>
  <si>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</si>
  <si>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</si>
  <si>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</si>
  <si>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</si>
  <si>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</si>
  <si>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</si>
  <si>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</si>
  <si>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</si>
  <si>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</si>
  <si>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</si>
  <si>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</si>
  <si>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</si>
  <si>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</si>
  <si>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</si>
  <si>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</si>
  <si>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</si>
  <si>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</si>
  <si>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</si>
  <si>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</si>
  <si>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</si>
  <si>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</si>
  <si>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</si>
  <si>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</si>
  <si>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</si>
  <si>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</si>
  <si>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</si>
  <si>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</si>
  <si>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</si>
  <si>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</si>
  <si>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</si>
  <si>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</si>
  <si>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</si>
  <si>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</si>
  <si>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</si>
  <si>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</si>
  <si>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</si>
  <si>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</si>
  <si>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</si>
  <si>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</si>
  <si>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</si>
  <si>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</si>
  <si>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</si>
  <si>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</si>
  <si>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</si>
  <si>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</si>
  <si>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</si>
  <si>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</si>
  <si>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</si>
  <si>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</si>
  <si>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</si>
  <si>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</si>
  <si>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</si>
  <si>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</si>
  <si>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</si>
  <si>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</si>
  <si>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</si>
  <si>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</si>
  <si>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</si>
  <si>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</si>
  <si>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</si>
  <si>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</si>
  <si>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</si>
  <si>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</si>
  <si>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</si>
  <si>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</si>
  <si>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</si>
  <si>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</si>
  <si>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</si>
  <si>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</si>
  <si>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</si>
  <si>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</si>
  <si>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</si>
  <si>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</si>
  <si>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</si>
  <si>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</si>
  <si>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</si>
  <si>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</si>
  <si>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</si>
  <si>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</si>
  <si>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</si>
  <si>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</si>
  <si>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</si>
  <si>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</si>
  <si>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</si>
  <si>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</si>
  <si>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</si>
  <si>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</si>
  <si>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</si>
  <si>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</si>
  <si>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</si>
  <si>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</si>
  <si>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</si>
  <si>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</si>
  <si>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</si>
  <si>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</si>
  <si>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</si>
  <si>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</si>
  <si>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</si>
  <si>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</si>
  <si>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</si>
  <si>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</si>
  <si>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</si>
  <si>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</si>
  <si>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</si>
  <si>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</si>
  <si>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</si>
  <si>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</si>
  <si>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</si>
  <si>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</si>
  <si>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</si>
  <si>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</si>
  <si>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</si>
  <si>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</si>
  <si>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</si>
  <si>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</si>
  <si>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</si>
  <si>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</si>
  <si>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</si>
  <si>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</si>
  <si>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</si>
  <si>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</si>
  <si>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</si>
  <si>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</si>
  <si>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</si>
  <si>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</si>
  <si>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</si>
  <si>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</si>
  <si>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</si>
  <si>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</si>
  <si>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</si>
  <si>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</si>
  <si>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</si>
  <si>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</si>
  <si>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</si>
  <si>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</si>
  <si>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</si>
  <si>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</si>
  <si>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</si>
  <si>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</si>
  <si>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</si>
  <si>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</si>
  <si>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</si>
  <si>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</si>
  <si>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</si>
  <si>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</si>
  <si>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</si>
  <si>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</si>
  <si>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</si>
  <si>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</si>
  <si>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</si>
  <si>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</si>
  <si>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</si>
  <si>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</si>
  <si>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</si>
  <si>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</si>
  <si>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</si>
  <si>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</si>
  <si>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</si>
  <si>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</si>
  <si>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</si>
  <si>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</si>
  <si>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</si>
  <si>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</si>
  <si>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</si>
  <si>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</si>
  <si>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</si>
  <si>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</si>
  <si>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</si>
  <si>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</si>
  <si>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</si>
  <si>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</si>
  <si>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</si>
  <si>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</si>
  <si>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</si>
  <si>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</si>
  <si>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</si>
  <si>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</si>
  <si>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</si>
  <si>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</si>
  <si>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</si>
  <si>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</si>
  <si>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</si>
  <si>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</si>
  <si>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</si>
  <si>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</si>
  <si>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</si>
  <si>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</si>
  <si>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</si>
  <si>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</si>
  <si>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</si>
  <si>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</si>
  <si>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</si>
  <si>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</si>
  <si>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</si>
  <si>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</si>
  <si>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</si>
  <si>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</si>
  <si>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</si>
  <si>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</si>
  <si>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</si>
  <si>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</si>
  <si>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</si>
  <si>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</si>
  <si>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</si>
  <si>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</si>
  <si>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</si>
  <si>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</si>
  <si>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</si>
  <si>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</si>
  <si>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</si>
  <si>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</si>
  <si>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</si>
  <si>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</si>
  <si>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</si>
  <si>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</si>
  <si>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</si>
  <si>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</si>
  <si>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</si>
  <si>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</si>
  <si>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</si>
  <si>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</si>
  <si>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</si>
  <si>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</si>
  <si>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</si>
  <si>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</si>
  <si>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</si>
  <si>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</si>
  <si>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</si>
  <si>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</si>
  <si>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</si>
  <si>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</si>
  <si>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</si>
  <si>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</si>
  <si>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</si>
  <si>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</si>
  <si>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</si>
  <si>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</si>
  <si>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</si>
  <si>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</si>
  <si>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</si>
  <si>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</si>
  <si>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</si>
  <si>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</si>
  <si>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</si>
  <si>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</si>
  <si>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</si>
  <si>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</si>
  <si>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</si>
  <si>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</si>
  <si>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</si>
  <si>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</si>
  <si>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</si>
  <si>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</si>
  <si>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</si>
  <si>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</si>
  <si>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</si>
  <si>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</si>
  <si>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</si>
  <si>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</si>
  <si>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</si>
  <si>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</si>
  <si>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</si>
  <si>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</si>
  <si>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</si>
  <si>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</si>
  <si>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</si>
  <si>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</si>
  <si>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</si>
  <si>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</si>
  <si>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</si>
  <si>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</si>
  <si>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</si>
  <si>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</si>
  <si>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</si>
  <si>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</si>
  <si>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</si>
  <si>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</si>
  <si>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</si>
  <si>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</si>
  <si>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</si>
  <si>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</si>
  <si>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</si>
  <si>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</si>
  <si>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</si>
  <si>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</si>
  <si>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</si>
  <si>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</si>
  <si>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</si>
  <si>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</si>
  <si>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</si>
  <si>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</si>
  <si>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</si>
  <si>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</si>
  <si>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</si>
  <si>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</si>
  <si>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</si>
  <si>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</si>
  <si>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</si>
  <si>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</si>
  <si>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</si>
  <si>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</si>
  <si>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</si>
  <si>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</si>
  <si>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</si>
  <si>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</si>
  <si>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</si>
  <si>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</si>
  <si>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</si>
  <si>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</si>
  <si>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</si>
  <si>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</si>
  <si>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</si>
  <si>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</si>
  <si>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</si>
  <si>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</si>
  <si>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</si>
  <si>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</si>
  <si>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</si>
  <si>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</si>
  <si>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</si>
  <si>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</si>
  <si>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</si>
  <si>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</si>
  <si>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</si>
  <si>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</si>
  <si>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</si>
  <si>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</si>
  <si>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</si>
  <si>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</si>
  <si>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</si>
  <si>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</si>
  <si>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</si>
  <si>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</si>
  <si>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</si>
  <si>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</si>
  <si>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</si>
  <si>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</si>
  <si>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</si>
  <si>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</si>
  <si>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</si>
  <si>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</si>
  <si>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</si>
  <si>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</si>
  <si>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</si>
  <si>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</si>
  <si>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</si>
  <si>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</si>
  <si>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</si>
  <si>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</si>
  <si>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</si>
  <si>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</si>
  <si>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</si>
  <si>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</si>
  <si>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</si>
  <si>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</si>
  <si>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</si>
  <si>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</si>
  <si>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</si>
  <si>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</si>
  <si>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</si>
  <si>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</si>
  <si>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</si>
  <si>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</si>
  <si>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</si>
  <si>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</si>
  <si>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</si>
  <si>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</si>
  <si>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</si>
  <si>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</si>
  <si>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</si>
  <si>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</si>
  <si>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</si>
  <si>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</si>
  <si>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</si>
  <si>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</si>
  <si>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</si>
  <si>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</si>
  <si>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</si>
  <si>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</si>
  <si>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</si>
  <si>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</si>
  <si>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</si>
  <si>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</si>
  <si>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</si>
  <si>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</si>
  <si>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</si>
  <si>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</si>
  <si>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</si>
  <si>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</si>
  <si>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</si>
  <si>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</si>
  <si>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</si>
  <si>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</si>
  <si>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</si>
  <si>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</si>
  <si>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</si>
  <si>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</si>
  <si>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</si>
  <si>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</si>
  <si>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</si>
  <si>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</si>
  <si>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</si>
  <si>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</si>
  <si>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</si>
  <si>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</si>
  <si>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</si>
  <si>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</si>
  <si>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</si>
  <si>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</si>
  <si>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</si>
  <si>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</si>
  <si>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</si>
  <si>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</si>
  <si>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</si>
  <si>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</si>
  <si>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</si>
  <si>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</si>
  <si>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</si>
  <si>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</si>
  <si>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</si>
  <si>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</si>
  <si>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</si>
  <si>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</si>
  <si>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</si>
  <si>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</si>
  <si>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</si>
  <si>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</si>
  <si>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</si>
  <si>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</si>
  <si>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</si>
  <si>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</si>
  <si>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</si>
  <si>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</si>
  <si>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</si>
  <si>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</si>
  <si>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</si>
  <si>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</si>
  <si>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</si>
  <si>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</si>
  <si>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</si>
  <si>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</si>
  <si>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</si>
  <si>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</si>
  <si>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</si>
  <si>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</si>
  <si>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</si>
  <si>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</si>
  <si>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</si>
  <si>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</si>
  <si>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</si>
  <si>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</si>
  <si>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</si>
  <si>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</si>
  <si>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</si>
  <si>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</si>
  <si>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</si>
  <si>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</si>
  <si>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</si>
  <si>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</si>
  <si>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</si>
  <si>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</si>
  <si>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</si>
  <si>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</si>
  <si>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</si>
  <si>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</si>
  <si>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</si>
  <si>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</si>
  <si>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</si>
  <si>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</si>
  <si>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</si>
  <si>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</si>
  <si>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</si>
  <si>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</si>
  <si>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</si>
  <si>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</si>
  <si>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</si>
  <si>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</si>
  <si>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</si>
  <si>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</si>
  <si>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</si>
  <si>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</si>
  <si>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</si>
  <si>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</si>
  <si>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</si>
  <si>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</si>
  <si>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</si>
  <si>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</si>
  <si>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</si>
  <si>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</si>
  <si>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</si>
  <si>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</si>
  <si>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</si>
  <si>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</si>
  <si>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</si>
  <si>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</si>
  <si>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</si>
  <si>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</si>
  <si>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</si>
  <si>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</si>
  <si>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</si>
  <si>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</si>
  <si>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</si>
  <si>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</si>
  <si>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</si>
  <si>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</si>
  <si>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</si>
  <si>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</si>
  <si>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</si>
  <si>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</si>
  <si>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</si>
  <si>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</si>
  <si>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</si>
  <si>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</si>
  <si>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</si>
  <si>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</si>
  <si>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</si>
  <si>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</si>
  <si>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</si>
  <si>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</si>
  <si>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</si>
  <si>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</si>
  <si>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</si>
  <si>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</si>
  <si>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</si>
  <si>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</si>
  <si>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</si>
  <si>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</si>
  <si>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</si>
  <si>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</si>
  <si>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</si>
  <si>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</si>
  <si>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</si>
  <si>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</si>
  <si>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</si>
  <si>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</si>
  <si>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</si>
  <si>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</si>
  <si>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</si>
  <si>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</si>
  <si>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</si>
  <si>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</si>
  <si>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</si>
  <si>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</si>
  <si>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</si>
  <si>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</si>
  <si>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</si>
  <si>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</si>
  <si>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</si>
  <si>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</si>
  <si>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</si>
  <si>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</si>
  <si>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</si>
  <si>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</si>
  <si>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</si>
  <si>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</si>
  <si>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</si>
  <si>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</si>
  <si>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</si>
  <si>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</si>
  <si>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</si>
  <si>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</si>
  <si>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</si>
  <si>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</si>
  <si>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</si>
  <si>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</si>
  <si>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</si>
  <si>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</si>
  <si>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</si>
  <si>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</si>
  <si>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</si>
  <si>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</si>
  <si>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</si>
  <si>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</si>
  <si>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</si>
  <si>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</si>
  <si>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</si>
  <si>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</si>
  <si>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</si>
  <si>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</si>
  <si>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</si>
  <si>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</si>
  <si>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</si>
  <si>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</si>
  <si>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</si>
  <si>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</si>
  <si>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</si>
  <si>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</si>
  <si>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</si>
  <si>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</si>
  <si>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</si>
  <si>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</si>
  <si>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</si>
  <si>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</si>
  <si>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</si>
  <si>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</si>
  <si>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</si>
  <si>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</si>
  <si>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</si>
  <si>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</si>
  <si>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</si>
  <si>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</si>
  <si>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</si>
  <si>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</si>
  <si>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</si>
  <si>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</si>
  <si>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</si>
  <si>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</si>
  <si>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</si>
  <si>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</si>
  <si>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</si>
  <si>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</si>
  <si>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</si>
  <si>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</si>
  <si>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</si>
  <si>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</si>
  <si>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</si>
  <si>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</si>
  <si>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</si>
  <si>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</si>
  <si>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</si>
  <si>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</si>
  <si>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</si>
  <si>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</si>
  <si>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</si>
  <si>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</si>
  <si>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</si>
  <si>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</si>
  <si>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</si>
  <si>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</si>
  <si>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</si>
  <si>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</si>
  <si>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</si>
  <si>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</si>
  <si>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</si>
  <si>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</si>
  <si>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</si>
  <si>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</si>
  <si>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</si>
  <si>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</si>
  <si>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</si>
  <si>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</si>
  <si>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</si>
  <si>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</si>
  <si>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</si>
  <si>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</si>
  <si>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</si>
  <si>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</si>
  <si>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</si>
  <si>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</si>
  <si>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</si>
  <si>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</si>
  <si>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</si>
  <si>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</si>
  <si>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</si>
  <si>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</si>
  <si>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</si>
  <si>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</si>
  <si>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</si>
  <si>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</si>
  <si>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</si>
  <si>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</si>
  <si>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</si>
  <si>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</si>
  <si>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</si>
  <si>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</si>
  <si>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</si>
  <si>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</si>
  <si>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</si>
  <si>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</si>
  <si>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</si>
  <si>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</si>
  <si>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</si>
  <si>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</si>
  <si>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</si>
  <si>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</si>
  <si>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</si>
  <si>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</si>
  <si>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</si>
  <si>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</si>
  <si>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</si>
  <si>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</si>
  <si>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</si>
  <si>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</si>
  <si>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</si>
  <si>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</si>
  <si>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</si>
  <si>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</si>
  <si>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</si>
  <si>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</si>
  <si>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</si>
  <si>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</si>
  <si>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</si>
  <si>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</si>
  <si>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</si>
  <si>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</si>
  <si>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</si>
  <si>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</si>
  <si>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</si>
  <si>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</si>
  <si>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</si>
  <si>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</si>
  <si>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</si>
  <si>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</si>
  <si>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</si>
  <si>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</si>
  <si>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</si>
  <si>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</si>
  <si>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</si>
  <si>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</si>
  <si>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</si>
  <si>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</si>
  <si>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</si>
  <si>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</si>
  <si>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</si>
  <si>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</si>
  <si>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</si>
  <si>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</si>
  <si>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</si>
  <si>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</si>
  <si>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</si>
  <si>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</si>
  <si>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</si>
  <si>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</si>
  <si>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</si>
  <si>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</si>
  <si>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</si>
  <si>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</si>
  <si>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</si>
  <si>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</si>
  <si>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</si>
  <si>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</si>
  <si>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</si>
  <si>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</si>
  <si>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</si>
  <si>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</si>
  <si>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</si>
  <si>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</si>
  <si>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</si>
  <si>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</si>
  <si>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</si>
  <si>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</si>
  <si>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</si>
  <si>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</si>
  <si>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</si>
  <si>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</si>
  <si>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</si>
  <si>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</si>
  <si>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</si>
  <si>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</si>
  <si>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</si>
  <si>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</si>
  <si>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</si>
  <si>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</si>
  <si>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</si>
  <si>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</si>
  <si>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</si>
  <si>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</si>
  <si>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</si>
  <si>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</si>
  <si>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</si>
  <si>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</si>
  <si>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</si>
  <si>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</si>
  <si>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</si>
  <si>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</si>
  <si>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</si>
  <si>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</si>
  <si>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</si>
  <si>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</si>
  <si>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</si>
  <si>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</si>
  <si>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</si>
  <si>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</si>
  <si>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</si>
  <si>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</si>
  <si>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</si>
  <si>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</si>
  <si>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</si>
  <si>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</si>
  <si>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</si>
  <si>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</si>
  <si>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</si>
  <si>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</si>
  <si>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</si>
  <si>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</si>
  <si>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</si>
  <si>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</si>
  <si>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</si>
  <si>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</si>
  <si>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</si>
  <si>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</si>
  <si>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</si>
  <si>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</si>
  <si>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</si>
  <si>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</si>
  <si>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</si>
  <si>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</si>
  <si>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</si>
  <si>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</si>
  <si>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</si>
  <si>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</si>
  <si>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</si>
  <si>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</si>
  <si>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</si>
  <si>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</si>
  <si>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</si>
  <si>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</si>
  <si>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</si>
  <si>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</si>
  <si>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</si>
  <si>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</si>
  <si>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</si>
  <si>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</si>
  <si>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</si>
  <si>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</si>
  <si>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</si>
  <si>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</si>
  <si>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</si>
  <si>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</si>
  <si>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</si>
  <si>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</si>
  <si>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</si>
  <si>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</si>
  <si>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</si>
  <si>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</si>
  <si>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</si>
  <si>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</si>
  <si>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</si>
  <si>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</si>
  <si>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</si>
  <si>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</si>
  <si>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</si>
  <si>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</si>
  <si>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</si>
  <si>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</si>
  <si>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</si>
  <si>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</si>
  <si>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</si>
  <si>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</si>
  <si>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</si>
  <si>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</si>
  <si>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</si>
  <si>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</si>
  <si>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</si>
  <si>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</si>
  <si>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</si>
  <si>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</si>
  <si>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</si>
  <si>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</si>
  <si>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</si>
  <si>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</si>
  <si>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</si>
  <si>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</si>
  <si>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</si>
  <si>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</si>
  <si>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</si>
  <si>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</si>
  <si>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</si>
  <si>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</si>
  <si>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</si>
  <si>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</si>
  <si>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</si>
  <si>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</si>
  <si>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</si>
  <si>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</si>
  <si>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</si>
  <si>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</si>
  <si>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</si>
  <si>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</si>
  <si>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</si>
  <si>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</si>
  <si>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</si>
  <si>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</si>
  <si>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</si>
  <si>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</si>
  <si>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</si>
  <si>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</si>
  <si>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</si>
  <si>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</si>
  <si>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</si>
  <si>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</si>
  <si>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</si>
  <si>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</si>
  <si>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</si>
  <si>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</si>
  <si>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</si>
  <si>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</si>
  <si>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</si>
  <si>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</si>
  <si>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</si>
  <si>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</si>
  <si>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</si>
  <si>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</si>
  <si>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</si>
  <si>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</si>
  <si>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</si>
  <si>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</si>
  <si>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</si>
  <si>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</si>
  <si>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</si>
  <si>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</si>
  <si>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</si>
  <si>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</si>
  <si>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</si>
  <si>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</si>
  <si>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</si>
  <si>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</si>
  <si>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</si>
  <si>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</si>
  <si>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</si>
  <si>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</si>
  <si>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</si>
  <si>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</si>
  <si>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</si>
  <si>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</si>
  <si>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</si>
  <si>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</si>
  <si>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</si>
  <si>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</si>
  <si>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</si>
  <si>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</si>
  <si>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</si>
  <si>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</si>
  <si>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</si>
  <si>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</si>
  <si>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</si>
  <si>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</si>
  <si>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</si>
  <si>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</si>
  <si>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</si>
  <si>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</si>
  <si>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</si>
  <si>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</si>
  <si>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</si>
  <si>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</si>
  <si>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</si>
  <si>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</si>
  <si>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</si>
  <si>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</si>
  <si>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</si>
  <si>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</si>
  <si>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</si>
  <si>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</si>
  <si>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</si>
  <si>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</si>
  <si>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</si>
  <si>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</si>
  <si>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</si>
  <si>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</si>
  <si>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</si>
  <si>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</si>
  <si>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</si>
  <si>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</si>
  <si>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</si>
  <si>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</si>
  <si>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</si>
  <si>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</si>
  <si>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</si>
  <si>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</si>
  <si>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</si>
  <si>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</si>
  <si>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</si>
  <si>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</si>
  <si>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</si>
  <si>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</si>
  <si>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</si>
  <si>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</si>
  <si>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</si>
  <si>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</si>
  <si>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</si>
  <si>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</si>
  <si>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</si>
  <si>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</si>
  <si>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</si>
  <si>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</si>
  <si>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</si>
  <si>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</si>
  <si>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</si>
  <si>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</si>
  <si>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</si>
  <si>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</si>
  <si>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</si>
  <si>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</si>
  <si>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</si>
  <si>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</si>
  <si>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</si>
  <si>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</si>
  <si>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</si>
  <si>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</si>
  <si>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</si>
  <si>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</si>
  <si>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</si>
  <si>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</si>
  <si>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</si>
  <si>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</si>
  <si>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</si>
  <si>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</si>
  <si>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</si>
  <si>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</si>
  <si>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</si>
  <si>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</si>
  <si>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</si>
  <si>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</si>
  <si>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</si>
  <si>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</si>
  <si>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</si>
  <si>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</si>
  <si>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</si>
  <si>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</si>
  <si>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</si>
  <si>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</si>
  <si>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</si>
  <si>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</si>
  <si>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</si>
  <si>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</si>
  <si>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</si>
  <si>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</si>
  <si>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</si>
  <si>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</si>
  <si>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</si>
  <si>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</si>
  <si>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</si>
  <si>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</si>
  <si>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</si>
  <si>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</si>
  <si>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</si>
  <si>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</si>
  <si>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</si>
  <si>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</si>
  <si>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</si>
  <si>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</si>
  <si>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</si>
  <si>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</si>
  <si>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</si>
  <si>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</si>
  <si>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</si>
  <si>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</si>
  <si>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</si>
  <si>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</si>
  <si>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</si>
  <si>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</si>
  <si>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</si>
  <si>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</si>
  <si>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</si>
  <si>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</si>
  <si>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</si>
  <si>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</si>
  <si>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</si>
  <si>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</si>
  <si>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</si>
  <si>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</si>
  <si>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</si>
  <si>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</si>
  <si>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</si>
  <si>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</si>
  <si>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</si>
  <si>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</si>
  <si>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</si>
  <si>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</si>
  <si>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</si>
  <si>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</si>
  <si>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</si>
  <si>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</si>
  <si>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</si>
  <si>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</si>
  <si>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</si>
  <si>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</si>
  <si>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</si>
  <si>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</si>
  <si>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</si>
  <si>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</si>
  <si>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</si>
  <si>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</si>
  <si>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</si>
  <si>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</si>
  <si>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</si>
  <si>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</si>
  <si>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</si>
  <si>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</si>
  <si>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</si>
  <si>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</si>
  <si>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</si>
  <si>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</si>
  <si>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</si>
  <si>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</si>
  <si>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</si>
  <si>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</si>
  <si>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</si>
  <si>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</si>
  <si>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</si>
  <si>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</si>
  <si>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</si>
  <si>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</si>
  <si>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</si>
  <si>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</si>
  <si>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</si>
  <si>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</si>
  <si>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</si>
  <si>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</si>
  <si>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</si>
  <si>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</si>
  <si>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</si>
  <si>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</si>
  <si>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</si>
  <si>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</si>
  <si>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</si>
  <si>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</si>
  <si>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</si>
  <si>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</si>
  <si>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</si>
  <si>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</si>
  <si>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</si>
  <si>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</si>
  <si>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</si>
  <si>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</si>
  <si>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</si>
  <si>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</si>
  <si>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</si>
  <si>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</si>
  <si>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</si>
  <si>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</si>
  <si>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</si>
  <si>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</si>
  <si>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</si>
  <si>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</si>
  <si>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</si>
  <si>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</si>
  <si>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</si>
  <si>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</si>
  <si>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</si>
  <si>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</si>
  <si>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</si>
  <si>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</si>
  <si>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</si>
  <si>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</si>
  <si>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</si>
  <si>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</si>
  <si>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</si>
  <si>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</si>
  <si>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</si>
  <si>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</si>
  <si>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</si>
  <si>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</si>
  <si>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</si>
  <si>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</si>
  <si>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</si>
  <si>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</si>
  <si>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</si>
  <si>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</si>
  <si>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</si>
  <si>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</si>
  <si>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</si>
  <si>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</si>
  <si>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</si>
  <si>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</si>
  <si>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</si>
  <si>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</si>
  <si>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</si>
  <si>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</si>
  <si>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</si>
  <si>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</si>
  <si>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</si>
  <si>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</si>
  <si>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</si>
  <si>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</si>
  <si>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</si>
  <si>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</si>
  <si>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</si>
  <si>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</si>
  <si>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</si>
  <si>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</si>
  <si>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</si>
  <si>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</si>
  <si>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</si>
  <si>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</si>
  <si>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</si>
  <si>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</si>
  <si>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</si>
  <si>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</si>
  <si>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</si>
  <si>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</si>
  <si>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</si>
  <si>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</si>
  <si>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</si>
  <si>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</si>
  <si>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</si>
  <si>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</si>
  <si>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</si>
  <si>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</si>
  <si>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</si>
  <si>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</si>
  <si>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</si>
  <si>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</si>
  <si>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</si>
  <si>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</si>
  <si>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</si>
  <si>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</si>
  <si>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</si>
  <si>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</si>
  <si>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</si>
  <si>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</si>
  <si>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</si>
  <si>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</si>
  <si>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</si>
  <si>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</si>
  <si>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</si>
  <si>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</si>
  <si>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</si>
  <si>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</si>
  <si>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</si>
  <si>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</si>
  <si>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</si>
  <si>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</si>
  <si>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</si>
  <si>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</si>
  <si>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</si>
  <si>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</si>
  <si>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</si>
  <si>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</si>
  <si>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</si>
  <si>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</si>
  <si>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</si>
  <si>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</si>
  <si>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</si>
  <si>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</si>
  <si>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</si>
  <si>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</si>
  <si>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</si>
  <si>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</si>
  <si>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</si>
  <si>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</si>
  <si>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</si>
  <si>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</si>
  <si>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</si>
  <si>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</si>
  <si>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</si>
  <si>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</si>
  <si>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</si>
  <si>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</si>
  <si>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</si>
  <si>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</si>
  <si>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</si>
  <si>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</si>
  <si>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</si>
  <si>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</si>
  <si>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</si>
  <si>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</si>
  <si>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</si>
  <si>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</si>
  <si>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</si>
  <si>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</si>
  <si>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</si>
  <si>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</si>
  <si>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</si>
  <si>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</si>
  <si>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</si>
  <si>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</si>
  <si>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</si>
  <si>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</si>
  <si>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</si>
  <si>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</si>
  <si>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</si>
  <si>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</si>
  <si>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</si>
  <si>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</si>
  <si>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</si>
  <si>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</si>
  <si>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</si>
  <si>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</si>
  <si>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</si>
  <si>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</si>
  <si>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</si>
  <si>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</si>
  <si>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</si>
  <si>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</si>
  <si>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</si>
  <si>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</si>
  <si>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</si>
  <si>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</si>
  <si>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</si>
  <si>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</si>
  <si>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</si>
  <si>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</si>
  <si>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</si>
  <si>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</si>
  <si>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</si>
  <si>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</si>
  <si>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</si>
  <si>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</si>
  <si>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</si>
  <si>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</si>
  <si>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</si>
  <si>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</si>
  <si>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</si>
  <si>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</si>
  <si>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</si>
  <si>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</si>
  <si>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</si>
  <si>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</si>
  <si>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</si>
  <si>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</si>
  <si>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</si>
  <si>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</si>
  <si>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</si>
  <si>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</si>
  <si>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</si>
  <si>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</si>
  <si>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</si>
  <si>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</si>
  <si>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</si>
  <si>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</si>
  <si>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</si>
  <si>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</si>
  <si>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</si>
  <si>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</si>
  <si>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</si>
  <si>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</si>
  <si>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</si>
  <si>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</si>
  <si>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</si>
  <si>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</si>
  <si>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</si>
  <si>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</si>
  <si>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</si>
  <si>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</si>
  <si>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</si>
  <si>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</si>
  <si>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</si>
  <si>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</si>
  <si>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</si>
  <si>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</si>
  <si>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</si>
  <si>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</si>
  <si>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</si>
  <si>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</si>
  <si>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</si>
  <si>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</si>
  <si>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</si>
  <si>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</si>
  <si>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</si>
  <si>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</si>
  <si>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</si>
  <si>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</si>
  <si>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</si>
  <si>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</si>
  <si>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</si>
  <si>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</si>
  <si>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</si>
  <si>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</si>
  <si>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</si>
  <si>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</si>
  <si>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</si>
  <si>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</si>
  <si>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</si>
  <si>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</si>
  <si>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</si>
  <si>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</si>
  <si>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</si>
  <si>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</si>
  <si>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</si>
  <si>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</si>
  <si>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</si>
  <si>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</si>
  <si>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</si>
  <si>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</si>
  <si>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</si>
  <si>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</si>
  <si>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</si>
  <si>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</si>
  <si>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</si>
  <si>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</si>
  <si>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</si>
  <si>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</si>
  <si>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</si>
  <si>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</si>
  <si>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</si>
  <si>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</si>
  <si>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</si>
  <si>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</si>
  <si>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</si>
  <si>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</si>
  <si>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</si>
  <si>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</si>
  <si>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</si>
  <si>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</si>
  <si>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</si>
  <si>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</si>
  <si>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</si>
  <si>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</si>
  <si>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</si>
  <si>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</si>
  <si>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</si>
  <si>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</si>
  <si>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</si>
  <si>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</si>
  <si>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</si>
  <si>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</si>
  <si>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</si>
  <si>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</si>
  <si>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</si>
  <si>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</si>
  <si>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</si>
  <si>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</si>
  <si>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</si>
  <si>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</si>
  <si>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</si>
  <si>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</si>
  <si>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</si>
  <si>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</si>
  <si>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</si>
  <si>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</si>
  <si>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</si>
  <si>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</si>
  <si>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</si>
  <si>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</si>
  <si>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</si>
  <si>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</si>
  <si>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</si>
  <si>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</si>
  <si>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</si>
  <si>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</si>
  <si>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</si>
  <si>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</si>
  <si>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</si>
  <si>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</si>
  <si>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</si>
  <si>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</si>
  <si>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</si>
  <si>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</si>
  <si>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</si>
  <si>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</si>
  <si>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</si>
  <si>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</si>
  <si>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</si>
  <si>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</si>
  <si>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</si>
  <si>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</si>
  <si>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</si>
  <si>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</si>
  <si>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</si>
  <si>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</si>
  <si>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</si>
  <si>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</si>
  <si>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</si>
  <si>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</si>
  <si>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</si>
  <si>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</si>
  <si>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</si>
  <si>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</si>
  <si>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</si>
  <si>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</si>
  <si>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</si>
  <si>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</si>
  <si>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</si>
  <si>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</si>
  <si>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</si>
  <si>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</si>
  <si>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</si>
  <si>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</si>
  <si>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</si>
  <si>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</si>
  <si>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</si>
  <si>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</si>
  <si>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</si>
  <si>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</si>
  <si>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</si>
  <si>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</si>
  <si>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</si>
  <si>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</si>
  <si>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</si>
  <si>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</si>
  <si>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</si>
  <si>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</si>
  <si>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</si>
  <si>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</si>
  <si>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</si>
  <si>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</si>
  <si>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</si>
  <si>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</si>
  <si>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</si>
  <si>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</si>
  <si>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</si>
  <si>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</si>
  <si>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</si>
  <si>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</si>
  <si>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</si>
  <si>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</si>
  <si>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</si>
  <si>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</si>
  <si>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</si>
  <si>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</si>
  <si>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</si>
  <si>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</si>
  <si>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</si>
  <si>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</si>
  <si>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</si>
  <si>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</si>
  <si>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</si>
  <si>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</si>
  <si>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</si>
  <si>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</si>
  <si>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</si>
  <si>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</si>
  <si>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</si>
  <si>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</si>
  <si>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</si>
  <si>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</si>
  <si>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</si>
  <si>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</si>
  <si>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</si>
  <si>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</si>
  <si>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</si>
  <si>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</si>
  <si>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</si>
  <si>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</si>
  <si>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</si>
  <si>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</si>
  <si>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</si>
  <si>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</si>
  <si>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</si>
  <si>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</si>
  <si>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</si>
  <si>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</si>
  <si>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</si>
  <si>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</si>
  <si>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</si>
  <si>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</si>
  <si>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</si>
  <si>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</si>
  <si>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</si>
  <si>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</si>
  <si>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</si>
  <si>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</si>
  <si>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</si>
  <si>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</si>
  <si>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</si>
  <si>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</si>
  <si>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</si>
  <si>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</si>
  <si>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</si>
  <si>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</si>
  <si>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</si>
  <si>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</si>
  <si>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</si>
  <si>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</si>
  <si>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</si>
  <si>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</si>
  <si>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</si>
  <si>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</si>
  <si>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</si>
  <si>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</si>
  <si>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</si>
  <si>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</si>
  <si>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</si>
  <si>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</si>
  <si>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</si>
  <si>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</si>
  <si>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</si>
  <si>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</si>
  <si>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</si>
  <si>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</si>
  <si>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</si>
  <si>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</si>
  <si>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</si>
  <si>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</si>
  <si>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</si>
  <si>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</si>
  <si>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</si>
  <si>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</si>
  <si>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</si>
  <si>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</si>
  <si>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</si>
  <si>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</si>
  <si>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</si>
  <si>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</si>
  <si>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</si>
  <si>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</si>
  <si>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</si>
  <si>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</si>
  <si>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</si>
  <si>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</si>
  <si>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</si>
  <si>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</si>
  <si>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</si>
  <si>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</si>
  <si>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</si>
  <si>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</si>
  <si>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</si>
  <si>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</si>
  <si>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</si>
  <si>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</si>
  <si>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</si>
  <si>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</si>
  <si>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</si>
  <si>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</si>
  <si>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</si>
  <si>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</si>
  <si>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</si>
  <si>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</si>
  <si>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</si>
  <si>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</si>
  <si>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</si>
  <si>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</si>
  <si>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</si>
  <si>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</si>
  <si>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</si>
  <si>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</si>
  <si>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</si>
  <si>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</si>
  <si>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</si>
  <si>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</si>
  <si>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</si>
  <si>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</si>
  <si>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</si>
  <si>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</si>
  <si>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</si>
  <si>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</si>
  <si>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</si>
  <si>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</si>
  <si>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</si>
  <si>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</si>
  <si>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</si>
  <si>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</si>
  <si>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</si>
  <si>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</si>
  <si>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</si>
  <si>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</si>
  <si>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</si>
  <si>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</si>
  <si>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</si>
  <si>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</si>
  <si>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</si>
  <si>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</si>
  <si>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</si>
  <si>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</si>
  <si>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</si>
  <si>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</si>
  <si>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</si>
  <si>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</si>
  <si>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</si>
  <si>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</si>
  <si>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</si>
  <si>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</si>
  <si>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</si>
  <si>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</si>
  <si>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</si>
  <si>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</si>
  <si>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</si>
  <si>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</si>
  <si>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</si>
  <si>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</si>
  <si>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</si>
  <si>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</si>
  <si>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</si>
  <si>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</si>
  <si>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</si>
  <si>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</si>
  <si>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</si>
  <si>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</si>
  <si>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</si>
  <si>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</si>
  <si>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</si>
  <si>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</si>
  <si>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</si>
  <si>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</si>
  <si>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</si>
  <si>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</si>
  <si>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</si>
  <si>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</si>
  <si>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</si>
  <si>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</si>
  <si>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</si>
  <si>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</si>
  <si>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</si>
  <si>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</si>
  <si>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</si>
  <si>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</si>
  <si>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</si>
  <si>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</si>
  <si>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</si>
  <si>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</si>
  <si>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</si>
  <si>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</si>
  <si>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</si>
  <si>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</si>
  <si>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</si>
  <si>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</si>
  <si>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</si>
  <si>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</si>
  <si>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</si>
  <si>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</si>
  <si>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</si>
  <si>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</si>
  <si>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</si>
  <si>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</si>
  <si>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</si>
  <si>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</si>
  <si>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</si>
  <si>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</si>
  <si>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</si>
  <si>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</si>
  <si>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</si>
  <si>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</si>
  <si>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</si>
  <si>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</si>
  <si>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</si>
  <si>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</si>
  <si>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</si>
  <si>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</si>
  <si>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</si>
  <si>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</si>
  <si>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</si>
  <si>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</si>
  <si>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</si>
  <si>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</si>
  <si>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</si>
  <si>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</si>
  <si>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</si>
  <si>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</si>
  <si>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</si>
  <si>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</si>
  <si>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</si>
  <si>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</si>
  <si>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</si>
  <si>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</si>
  <si>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</si>
  <si>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</si>
  <si>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</si>
  <si>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</si>
  <si>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</si>
  <si>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</si>
  <si>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</si>
  <si>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</si>
  <si>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</si>
  <si>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</si>
  <si>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</si>
  <si>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</si>
  <si>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</si>
  <si>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</si>
  <si>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</si>
  <si>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</si>
  <si>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</si>
  <si>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</si>
  <si>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</si>
  <si>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</si>
  <si>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</si>
  <si>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</si>
  <si>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</si>
  <si>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</si>
  <si>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</si>
  <si>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</si>
  <si>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</si>
  <si>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</si>
  <si>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</si>
  <si>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</si>
  <si>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</si>
  <si>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</si>
  <si>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</si>
  <si>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</si>
  <si>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</si>
  <si>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</si>
  <si>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</si>
  <si>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</si>
  <si>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</si>
  <si>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</si>
  <si>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</si>
  <si>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</si>
  <si>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</si>
  <si>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</si>
  <si>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</si>
  <si>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</si>
  <si>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</si>
  <si>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</si>
  <si>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</si>
  <si>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</si>
  <si>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</si>
  <si>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</si>
  <si>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</si>
  <si>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</si>
  <si>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</si>
  <si>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</si>
  <si>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</si>
  <si>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</si>
  <si>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</si>
  <si>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</si>
  <si>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</si>
  <si>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</si>
  <si>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</si>
  <si>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</si>
  <si>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</si>
  <si>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</si>
  <si>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</si>
  <si>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</si>
  <si>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</si>
  <si>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</si>
  <si>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</si>
  <si>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</si>
  <si>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</si>
  <si>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</si>
  <si>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</si>
  <si>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</si>
  <si>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</si>
  <si>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</si>
  <si>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</si>
  <si>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</si>
  <si>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</si>
  <si>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</si>
  <si>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</si>
  <si>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</si>
  <si>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</si>
  <si>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</si>
  <si>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</si>
  <si>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</si>
  <si>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</si>
  <si>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</si>
  <si>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</si>
  <si>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</si>
  <si>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</si>
  <si>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</si>
  <si>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</si>
  <si>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</si>
  <si>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</si>
  <si>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</si>
  <si>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</si>
  <si>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</si>
  <si>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</si>
  <si>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</si>
  <si>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</si>
  <si>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</si>
  <si>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</si>
  <si>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</si>
  <si>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</si>
  <si>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</si>
  <si>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</si>
  <si>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</si>
  <si>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</si>
  <si>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</si>
  <si>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</si>
  <si>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</si>
  <si>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</si>
  <si>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</si>
  <si>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</si>
  <si>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</si>
  <si>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</si>
  <si>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</si>
  <si>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</si>
  <si>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</si>
  <si>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</si>
  <si>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</si>
  <si>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</si>
  <si>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</si>
  <si>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</si>
  <si>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</si>
  <si>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</si>
  <si>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</si>
  <si>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</si>
  <si>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</si>
  <si>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</si>
  <si>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</si>
  <si>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</si>
  <si>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</si>
  <si>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</si>
  <si>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</si>
  <si>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</si>
  <si>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</si>
  <si>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</si>
  <si>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</si>
  <si>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</si>
  <si>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</si>
  <si>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</si>
  <si>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</si>
  <si>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</si>
  <si>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</si>
  <si>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</si>
  <si>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</si>
  <si>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</si>
  <si>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</si>
  <si>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</si>
  <si>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</si>
  <si>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</si>
  <si>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</si>
  <si>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</si>
  <si>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</si>
  <si>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</si>
  <si>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</si>
  <si>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</si>
  <si>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</si>
  <si>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</si>
  <si>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</si>
  <si>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</si>
  <si>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</si>
  <si>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</si>
  <si>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</si>
  <si>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</si>
  <si>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</si>
  <si>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</si>
  <si>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</si>
  <si>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</si>
  <si>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</si>
  <si>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</si>
  <si>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</si>
  <si>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</si>
  <si>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</si>
  <si>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</si>
  <si>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</si>
  <si>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</si>
  <si>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</si>
  <si>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</si>
  <si>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</si>
  <si>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</si>
  <si>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</si>
  <si>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</si>
  <si>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</si>
  <si>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</si>
  <si>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</si>
  <si>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</si>
  <si>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</si>
  <si>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</si>
  <si>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</si>
  <si>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</si>
  <si>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</si>
  <si>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</si>
  <si>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</si>
  <si>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</si>
  <si>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</si>
  <si>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</si>
  <si>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</si>
  <si>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</si>
  <si>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</si>
  <si>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</si>
  <si>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</si>
  <si>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</si>
  <si>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</si>
  <si>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</si>
  <si>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</si>
  <si>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</si>
  <si>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</si>
  <si>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</si>
  <si>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</si>
  <si>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</si>
  <si>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</si>
  <si>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</si>
  <si>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</si>
  <si>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</si>
  <si>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</si>
  <si>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</si>
  <si>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</si>
  <si>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</si>
  <si>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</si>
  <si>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</si>
  <si>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</si>
  <si>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</si>
  <si>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</si>
  <si>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</si>
  <si>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</si>
  <si>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</si>
  <si>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</si>
  <si>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</si>
  <si>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</si>
  <si>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</si>
  <si>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</si>
  <si>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</si>
  <si>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</si>
  <si>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</si>
  <si>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</si>
  <si>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</si>
  <si>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</si>
  <si>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</si>
  <si>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</si>
  <si>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</si>
  <si>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</si>
  <si>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</si>
  <si>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</si>
  <si>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</si>
  <si>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</si>
  <si>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</si>
  <si>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</si>
  <si>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</si>
  <si>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</si>
  <si>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</si>
  <si>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</si>
  <si>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</si>
  <si>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</si>
  <si>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</si>
  <si>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</si>
  <si>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</si>
  <si>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</si>
  <si>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</si>
  <si>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</si>
  <si>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</si>
  <si>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</si>
  <si>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</si>
  <si>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</si>
  <si>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</si>
  <si>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</si>
  <si>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</si>
  <si>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</si>
  <si>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</si>
  <si>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</si>
  <si>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</si>
  <si>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</si>
  <si>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</si>
  <si>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</si>
  <si>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</si>
  <si>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</si>
  <si>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</si>
  <si>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</si>
  <si>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</si>
  <si>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</si>
  <si>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</si>
  <si>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</si>
  <si>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</si>
  <si>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</si>
  <si>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</si>
  <si>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</si>
  <si>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</si>
  <si>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</si>
  <si>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</si>
  <si>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</si>
  <si>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</si>
  <si>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</si>
  <si>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</si>
  <si>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</si>
  <si>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</si>
  <si>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</si>
  <si>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</si>
  <si>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</si>
  <si>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</si>
  <si>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</si>
  <si>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</si>
  <si>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</si>
  <si>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</si>
  <si>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</si>
  <si>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</si>
  <si>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</si>
  <si>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</si>
  <si>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</si>
  <si>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</si>
  <si>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</si>
  <si>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</si>
  <si>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</si>
  <si>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</si>
  <si>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</si>
  <si>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</si>
  <si>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</si>
  <si>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</si>
  <si>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</si>
  <si>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</si>
  <si>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</si>
  <si>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</si>
  <si>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</si>
  <si>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</si>
  <si>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</si>
  <si>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</si>
  <si>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</si>
  <si>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</si>
  <si>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</si>
  <si>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</si>
  <si>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</si>
  <si>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</si>
  <si>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</si>
  <si>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</si>
  <si>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</si>
  <si>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</si>
  <si>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</si>
  <si>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</si>
  <si>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</si>
  <si>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</si>
  <si>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</si>
  <si>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</si>
  <si>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</si>
  <si>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</si>
  <si>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</si>
  <si>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</si>
  <si>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</si>
  <si>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</si>
  <si>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</si>
  <si>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</si>
  <si>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</si>
  <si>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</si>
  <si>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</si>
  <si>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</si>
  <si>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</si>
  <si>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</si>
  <si>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</si>
  <si>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</si>
  <si>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</si>
  <si>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</si>
  <si>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</si>
  <si>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</si>
  <si>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</si>
  <si>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</si>
  <si>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</si>
  <si>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</si>
  <si>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</si>
  <si>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</si>
  <si>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</si>
  <si>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</si>
  <si>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</si>
  <si>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</si>
  <si>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</si>
  <si>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</si>
  <si>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</si>
  <si>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</si>
  <si>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</si>
  <si>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</si>
  <si>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</si>
  <si>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</si>
  <si>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</si>
  <si>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</si>
  <si>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</si>
  <si>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</si>
  <si>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</si>
  <si>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</si>
  <si>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</si>
  <si>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</si>
  <si>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</si>
  <si>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</si>
  <si>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</si>
  <si>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</si>
  <si>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</si>
  <si>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</si>
  <si>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</si>
  <si>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</si>
  <si>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</si>
  <si>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</si>
  <si>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</si>
  <si>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</si>
  <si>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</si>
  <si>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</si>
  <si>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</si>
  <si>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</si>
  <si>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</si>
  <si>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</si>
  <si>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</si>
  <si>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</si>
  <si>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</si>
  <si>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</si>
  <si>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</si>
  <si>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</si>
  <si>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</si>
  <si>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</si>
  <si>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</si>
  <si>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</si>
  <si>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</si>
  <si>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</si>
  <si>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</si>
  <si>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</si>
  <si>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</si>
  <si>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</si>
  <si>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</si>
  <si>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</si>
  <si>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</si>
  <si>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</si>
  <si>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</si>
  <si>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</si>
  <si>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</si>
  <si>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</si>
  <si>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</si>
  <si>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</si>
  <si>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</si>
  <si>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</si>
  <si>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</si>
  <si>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</si>
  <si>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</si>
  <si>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</si>
  <si>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</si>
  <si>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</si>
  <si>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</si>
  <si>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</si>
  <si>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</si>
  <si>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</si>
  <si>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</si>
  <si>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</si>
  <si>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</si>
  <si>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</si>
  <si>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</si>
  <si>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</si>
  <si>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</si>
  <si>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</si>
  <si>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</si>
  <si>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</si>
  <si>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</si>
  <si>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</si>
  <si>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</si>
  <si>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</si>
  <si>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</si>
  <si>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</si>
  <si>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</si>
  <si>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</si>
  <si>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</si>
  <si>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</si>
  <si>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</si>
  <si>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</si>
  <si>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</si>
  <si>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</si>
  <si>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</si>
  <si>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</si>
  <si>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</si>
  <si>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</si>
  <si>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</si>
  <si>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</si>
  <si>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</si>
  <si>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</si>
  <si>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</si>
  <si>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</si>
  <si>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</si>
  <si>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</si>
  <si>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</si>
  <si>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</si>
  <si>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</si>
  <si>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</si>
  <si>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</si>
  <si>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</si>
  <si>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</si>
  <si>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</si>
  <si>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</si>
  <si>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</si>
  <si>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</si>
  <si>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</si>
  <si>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</si>
  <si>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</si>
  <si>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</si>
  <si>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</si>
  <si>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</si>
  <si>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</si>
  <si>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</si>
  <si>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</si>
  <si>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</si>
  <si>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</si>
  <si>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</si>
  <si>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</si>
  <si>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</si>
  <si>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</si>
  <si>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</si>
  <si>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</si>
  <si>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</si>
  <si>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</si>
  <si>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</si>
  <si>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</si>
  <si>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</si>
  <si>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</si>
  <si>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</si>
  <si>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</si>
  <si>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</si>
  <si>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</si>
  <si>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</si>
  <si>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</si>
  <si>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</si>
  <si>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</si>
  <si>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</si>
  <si>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</si>
  <si>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</si>
  <si>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</si>
  <si>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</si>
  <si>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</si>
  <si>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</si>
  <si>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</si>
  <si>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</si>
  <si>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</si>
  <si>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</si>
  <si>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</si>
  <si>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</si>
  <si>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</si>
  <si>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</si>
  <si>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</si>
  <si>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</si>
  <si>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</si>
  <si>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</si>
  <si>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</si>
  <si>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</si>
  <si>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</si>
  <si>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</si>
  <si>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</si>
  <si>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</si>
  <si>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</si>
  <si>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</si>
  <si>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</si>
  <si>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</si>
  <si>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</si>
  <si>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</si>
  <si>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</si>
  <si>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</si>
  <si>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</si>
  <si>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</si>
  <si>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</si>
  <si>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</si>
  <si>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</si>
  <si>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</si>
  <si>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</si>
  <si>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</si>
  <si>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</si>
  <si>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</si>
  <si>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</si>
  <si>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</si>
  <si>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</si>
  <si>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</si>
  <si>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</si>
  <si>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</si>
  <si>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</si>
  <si>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</si>
  <si>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</si>
  <si>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</si>
  <si>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</si>
  <si>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</si>
  <si>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</si>
  <si>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</si>
  <si>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</si>
  <si>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</si>
  <si>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</si>
  <si>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</si>
  <si>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</si>
  <si>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</si>
  <si>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</si>
  <si>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</si>
  <si>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</si>
  <si>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</si>
  <si>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</si>
  <si>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</si>
  <si>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</si>
  <si>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</si>
  <si>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</si>
  <si>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</si>
  <si>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</si>
  <si>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</si>
  <si>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</si>
  <si>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</si>
  <si>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</si>
  <si>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</si>
  <si>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</si>
  <si>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</si>
  <si>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</si>
  <si>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</si>
  <si>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</si>
  <si>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</si>
  <si>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</si>
  <si>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</si>
  <si>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</si>
  <si>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</si>
  <si>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</si>
  <si>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</si>
  <si>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</si>
  <si>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</si>
  <si>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</si>
  <si>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</si>
  <si>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</si>
  <si>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</si>
  <si>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</si>
  <si>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</si>
  <si>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</si>
  <si>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</si>
  <si>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</si>
  <si>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</si>
  <si>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</si>
  <si>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</si>
  <si>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</si>
  <si>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</si>
  <si>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</si>
  <si>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</si>
  <si>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</si>
  <si>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</si>
  <si>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</si>
  <si>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</si>
  <si>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</si>
  <si>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</si>
  <si>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</si>
  <si>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</si>
  <si>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</si>
  <si>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</si>
  <si>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</si>
  <si>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</si>
  <si>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</si>
  <si>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</si>
  <si>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</si>
  <si>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</si>
  <si>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</si>
  <si>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</si>
  <si>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</si>
  <si>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</si>
  <si>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</si>
  <si>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</si>
  <si>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</si>
  <si>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</si>
  <si>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</si>
  <si>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</si>
  <si>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</si>
  <si>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</si>
  <si>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</si>
  <si>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</si>
  <si>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</si>
  <si>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</si>
  <si>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</si>
  <si>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</si>
  <si>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</si>
  <si>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</si>
  <si>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</si>
  <si>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</si>
  <si>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</si>
  <si>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</si>
  <si>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</si>
  <si>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</si>
  <si>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</si>
  <si>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</si>
  <si>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</si>
  <si>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</si>
  <si>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</si>
  <si>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</si>
  <si>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</si>
  <si>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</si>
  <si>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</si>
  <si>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</si>
  <si>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</si>
  <si>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</si>
  <si>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</si>
  <si>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</si>
  <si>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</si>
  <si>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</si>
  <si>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</si>
  <si>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</si>
  <si>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</si>
  <si>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</si>
  <si>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</si>
  <si>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</si>
  <si>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</si>
  <si>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</si>
  <si>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</si>
  <si>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</si>
  <si>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</si>
  <si>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</si>
  <si>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</si>
  <si>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</si>
  <si>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</si>
  <si>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</si>
  <si>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</si>
  <si>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</si>
  <si>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</si>
  <si>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</si>
  <si>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</si>
  <si>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</si>
  <si>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</si>
  <si>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</si>
  <si>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</si>
  <si>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</si>
  <si>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</si>
  <si>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</si>
  <si>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</si>
  <si>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</si>
  <si>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</si>
  <si>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</si>
  <si>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</si>
  <si>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</si>
  <si>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</si>
  <si>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</si>
  <si>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</si>
  <si>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</si>
  <si>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</si>
  <si>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</si>
  <si>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</si>
  <si>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</si>
  <si>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</si>
  <si>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</si>
  <si>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</si>
  <si>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</si>
  <si>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</si>
  <si>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</si>
  <si>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</si>
  <si>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</si>
  <si>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</si>
  <si>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</si>
  <si>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</si>
  <si>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</si>
  <si>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</si>
  <si>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</si>
  <si>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</si>
  <si>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</si>
  <si>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</si>
  <si>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</si>
  <si>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</si>
  <si>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</si>
  <si>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</si>
  <si>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</si>
  <si>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</si>
  <si>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</si>
  <si>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</si>
  <si>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</si>
  <si>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</si>
  <si>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</si>
  <si>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</si>
  <si>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</si>
  <si>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</si>
  <si>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</si>
  <si>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</si>
  <si>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</si>
  <si>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</si>
  <si>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</si>
  <si>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</si>
  <si>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</si>
  <si>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</si>
  <si>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</si>
  <si>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</si>
  <si>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</si>
  <si>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</si>
  <si>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</si>
  <si>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</si>
  <si>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</si>
  <si>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</si>
  <si>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</si>
  <si>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</si>
  <si>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</si>
  <si>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</si>
  <si>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</si>
  <si>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</si>
  <si>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</si>
  <si>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</si>
  <si>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</si>
  <si>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</si>
  <si>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</si>
  <si>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</si>
  <si>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</si>
  <si>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</si>
  <si>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</si>
  <si>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</si>
  <si>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</si>
  <si>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</si>
  <si>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</si>
  <si>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</si>
  <si>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</si>
  <si>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</si>
  <si>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</si>
  <si>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</si>
  <si>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</si>
  <si>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</si>
  <si>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</si>
  <si>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</si>
  <si>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</si>
  <si>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</si>
  <si>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</si>
  <si>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</si>
  <si>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</si>
  <si>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</si>
  <si>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</si>
  <si>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</si>
  <si>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</si>
  <si>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</si>
  <si>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</si>
  <si>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</si>
  <si>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</si>
  <si>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</si>
  <si>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</si>
  <si>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</si>
  <si>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</si>
  <si>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</si>
  <si>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</si>
  <si>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</si>
  <si>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</si>
  <si>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</si>
  <si>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</si>
  <si>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</si>
  <si>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</si>
  <si>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</si>
  <si>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</si>
  <si>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</si>
  <si>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</si>
  <si>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</si>
  <si>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</si>
  <si>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</si>
  <si>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</si>
  <si>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</si>
  <si>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</si>
  <si>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</si>
  <si>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</si>
  <si>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</si>
  <si>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</si>
  <si>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</si>
  <si>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</si>
  <si>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</si>
  <si>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</si>
  <si>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</si>
  <si>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</si>
  <si>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</si>
  <si>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</si>
  <si>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</si>
  <si>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</si>
  <si>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</si>
  <si>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</si>
  <si>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</si>
  <si>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</si>
  <si>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</si>
  <si>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</si>
  <si>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</si>
  <si>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</si>
  <si>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</si>
  <si>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</si>
  <si>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</si>
  <si>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</si>
  <si>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</si>
  <si>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</si>
  <si>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</si>
  <si>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</si>
  <si>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</si>
  <si>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</si>
  <si>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</si>
  <si>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</si>
  <si>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</si>
  <si>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</si>
  <si>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</si>
  <si>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</si>
  <si>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</si>
  <si>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</si>
  <si>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</si>
  <si>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</si>
  <si>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</si>
  <si>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</si>
  <si>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</si>
  <si>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</si>
  <si>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</si>
  <si>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</si>
  <si>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</si>
  <si>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</si>
  <si>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</si>
  <si>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</si>
  <si>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</si>
  <si>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</si>
  <si>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</si>
  <si>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</si>
  <si>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</si>
  <si>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</si>
  <si>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</si>
  <si>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</si>
  <si>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</si>
  <si>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</si>
  <si>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</si>
  <si>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</si>
  <si>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</si>
  <si>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</si>
  <si>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</si>
  <si>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</si>
  <si>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</si>
  <si>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</si>
  <si>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</si>
  <si>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</si>
  <si>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</si>
  <si>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</si>
  <si>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</si>
  <si>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</si>
  <si>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</si>
  <si>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</si>
  <si>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</si>
  <si>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</si>
  <si>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</si>
  <si>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</si>
  <si>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</si>
  <si>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</si>
  <si>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</si>
  <si>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</si>
  <si>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</si>
  <si>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</si>
  <si>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</si>
  <si>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</si>
  <si>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</si>
  <si>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</si>
  <si>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</si>
  <si>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</si>
  <si>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</si>
  <si>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</si>
  <si>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</si>
  <si>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</si>
  <si>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</si>
  <si>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</si>
  <si>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</si>
  <si>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</si>
  <si>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</si>
  <si>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</si>
  <si>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</si>
  <si>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</si>
  <si>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</si>
  <si>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</si>
  <si>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</si>
  <si>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</si>
  <si>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</si>
  <si>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</si>
  <si>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</si>
  <si>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</si>
  <si>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</si>
  <si>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</si>
  <si>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</si>
  <si>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</si>
  <si>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</si>
  <si>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</si>
  <si>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</si>
  <si>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</si>
  <si>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</si>
  <si>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</si>
  <si>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</si>
  <si>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</si>
  <si>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</si>
  <si>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</si>
  <si>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</si>
  <si>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</si>
  <si>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</si>
  <si>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</si>
  <si>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</si>
  <si>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</si>
  <si>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</si>
  <si>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</si>
  <si>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</si>
  <si>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</si>
  <si>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</si>
  <si>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</si>
  <si>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</si>
  <si>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</si>
  <si>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</si>
  <si>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</si>
  <si>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</si>
  <si>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</si>
  <si>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</si>
  <si>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</si>
  <si>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</si>
  <si>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</si>
  <si>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</si>
  <si>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</si>
  <si>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</si>
  <si>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</si>
  <si>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</si>
  <si>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</si>
  <si>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</si>
  <si>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</si>
  <si>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</si>
  <si>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</si>
  <si>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</si>
  <si>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</si>
  <si>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</si>
  <si>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</si>
  <si>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</si>
  <si>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</si>
  <si>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</si>
  <si>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</si>
  <si>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</si>
  <si>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</si>
  <si>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</si>
  <si>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</si>
  <si>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</si>
  <si>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</si>
  <si>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</si>
  <si>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</si>
  <si>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</si>
  <si>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</si>
  <si>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</si>
  <si>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</si>
  <si>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</si>
  <si>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</si>
  <si>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</si>
  <si>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</si>
  <si>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</si>
  <si>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</si>
  <si>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</si>
  <si>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</si>
  <si>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</si>
  <si>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</si>
  <si>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</si>
  <si>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</si>
  <si>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</si>
  <si>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</si>
  <si>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</si>
  <si>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</si>
  <si>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</si>
  <si>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</si>
  <si>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</si>
  <si>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</si>
  <si>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</si>
  <si>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</si>
  <si>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</si>
  <si>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</si>
  <si>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</si>
  <si>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</si>
  <si>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</si>
  <si>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</si>
  <si>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</si>
  <si>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</si>
  <si>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</si>
  <si>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</si>
  <si>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</si>
  <si>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</si>
  <si>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</si>
  <si>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</si>
  <si>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</si>
  <si>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</si>
  <si>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</si>
  <si>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</si>
  <si>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</si>
  <si>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</si>
  <si>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</si>
  <si>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</si>
  <si>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</si>
  <si>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</si>
  <si>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</si>
  <si>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</si>
  <si>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</si>
  <si>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</si>
  <si>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</si>
  <si>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</si>
  <si>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</si>
  <si>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</si>
  <si>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</si>
  <si>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</si>
  <si>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</si>
  <si>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</si>
  <si>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</si>
  <si>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</si>
  <si>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</si>
  <si>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</si>
  <si>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</si>
  <si>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</si>
  <si>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</si>
  <si>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</si>
  <si>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</si>
  <si>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</si>
  <si>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</si>
  <si>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</si>
  <si>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</si>
  <si>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</si>
  <si>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</si>
  <si>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</si>
  <si>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</si>
  <si>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</si>
  <si>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</si>
  <si>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</si>
  <si>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</si>
  <si>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</si>
  <si>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</si>
  <si>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</si>
  <si>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</si>
  <si>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</si>
  <si>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</si>
  <si>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</si>
  <si>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</si>
  <si>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</si>
  <si>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</si>
  <si>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</si>
  <si>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</si>
  <si>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</si>
  <si>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</si>
  <si>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</si>
  <si>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</si>
  <si>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</si>
  <si>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</si>
  <si>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</si>
  <si>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</si>
  <si>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</si>
  <si>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</si>
  <si>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</si>
  <si>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</si>
  <si>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</si>
  <si>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</si>
  <si>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</si>
  <si>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</si>
  <si>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</si>
  <si>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</si>
  <si>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</si>
  <si>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</si>
  <si>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</si>
  <si>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</si>
  <si>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</si>
  <si>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</si>
  <si>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</si>
  <si>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</si>
  <si>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</si>
  <si>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</si>
  <si>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</si>
  <si>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</si>
  <si>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</si>
  <si>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</si>
  <si>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</si>
  <si>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</si>
  <si>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</si>
  <si>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</si>
  <si>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</si>
  <si>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</si>
  <si>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</si>
  <si>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</si>
  <si>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</si>
  <si>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</si>
  <si>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</si>
  <si>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</si>
  <si>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</si>
  <si>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</si>
  <si>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</si>
  <si>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</si>
  <si>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</si>
  <si>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</si>
  <si>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</si>
  <si>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</si>
  <si>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</si>
  <si>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</si>
  <si>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</si>
  <si>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</si>
  <si>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</si>
  <si>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</si>
  <si>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</si>
  <si>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</si>
  <si>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</si>
  <si>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</si>
  <si>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</si>
  <si>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</si>
  <si>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</si>
  <si>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</si>
  <si>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</si>
  <si>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</si>
  <si>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</si>
  <si>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</si>
  <si>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</si>
  <si>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</si>
  <si>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</si>
  <si>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</si>
  <si>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</si>
  <si>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</si>
  <si>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</si>
  <si>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</si>
  <si>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</si>
  <si>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</si>
  <si>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</si>
  <si>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</si>
  <si>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</si>
  <si>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</si>
  <si>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</si>
  <si>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</si>
  <si>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</si>
  <si>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</si>
  <si>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</si>
  <si>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</si>
  <si>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</si>
  <si>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</si>
  <si>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</si>
  <si>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</si>
  <si>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</si>
  <si>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</si>
  <si>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</si>
  <si>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</si>
  <si>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</si>
  <si>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</si>
  <si>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</si>
  <si>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</si>
  <si>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</si>
  <si>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</si>
  <si>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</si>
  <si>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</si>
  <si>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</si>
  <si>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</si>
  <si>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</si>
  <si>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</si>
  <si>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</si>
  <si>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</si>
  <si>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</si>
  <si>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</si>
  <si>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</si>
  <si>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</si>
  <si>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</si>
  <si>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</si>
  <si>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</si>
  <si>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</si>
  <si>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</si>
  <si>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</si>
  <si>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</si>
  <si>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</si>
  <si>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</si>
  <si>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</si>
  <si>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</si>
  <si>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</si>
  <si>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</si>
  <si>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</si>
  <si>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</si>
  <si>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</si>
  <si>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</si>
  <si>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</si>
  <si>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</si>
  <si>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</si>
  <si>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</si>
  <si>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</si>
  <si>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</si>
  <si>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</si>
  <si>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</si>
  <si>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</si>
  <si>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</si>
  <si>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</si>
  <si>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</si>
  <si>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</si>
  <si>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</si>
  <si>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</si>
  <si>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</si>
  <si>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</si>
  <si>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</si>
  <si>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</si>
  <si>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</si>
  <si>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</si>
  <si>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</si>
  <si>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</si>
  <si>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</si>
  <si>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</si>
  <si>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</si>
  <si>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</si>
  <si>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</si>
  <si>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</si>
  <si>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</si>
  <si>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</si>
  <si>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</si>
  <si>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</si>
  <si>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</si>
  <si>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</si>
  <si>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</si>
  <si>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</si>
  <si>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</si>
  <si>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</si>
  <si>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</si>
  <si>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</si>
  <si>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</si>
  <si>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</si>
  <si>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</si>
  <si>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</si>
  <si>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</si>
  <si>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</si>
  <si>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</si>
  <si>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</si>
  <si>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</si>
  <si>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</si>
  <si>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</si>
  <si>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</si>
  <si>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</si>
  <si>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</si>
  <si>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</si>
  <si>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</si>
  <si>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</si>
  <si>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</si>
  <si>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</si>
  <si>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</si>
  <si>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</si>
  <si>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</si>
  <si>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</si>
  <si>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</si>
  <si>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</si>
  <si>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</si>
  <si>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</si>
  <si>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</si>
  <si>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</si>
  <si>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</si>
  <si>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</si>
  <si>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</si>
  <si>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</si>
  <si>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</si>
  <si>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</si>
  <si>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</si>
  <si>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</si>
  <si>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</si>
  <si>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</si>
  <si>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</si>
  <si>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</si>
  <si>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</si>
  <si>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</si>
  <si>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</si>
  <si>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</si>
  <si>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</si>
  <si>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</si>
  <si>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</si>
  <si>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</si>
  <si>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</si>
  <si>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</si>
  <si>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</si>
  <si>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</si>
  <si>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</si>
  <si>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</si>
  <si>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</si>
  <si>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</si>
  <si>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</si>
  <si>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</si>
  <si>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</si>
  <si>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</si>
  <si>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</si>
  <si>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</si>
  <si>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</si>
  <si>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</si>
  <si>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</si>
  <si>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</si>
  <si>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</si>
  <si>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</si>
  <si>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</si>
  <si>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</si>
  <si>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</si>
  <si>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</si>
  <si>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</si>
  <si>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</si>
  <si>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</si>
  <si>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</si>
  <si>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</si>
  <si>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</si>
  <si>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</si>
  <si>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</si>
  <si>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</si>
  <si>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</si>
  <si>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</si>
  <si>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</si>
  <si>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</si>
  <si>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</si>
  <si>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</si>
  <si>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</si>
  <si>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</si>
  <si>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</si>
  <si>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</si>
  <si>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</si>
  <si>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</si>
  <si>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</si>
  <si>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</si>
  <si>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</si>
  <si>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</si>
  <si>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</si>
  <si>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</si>
  <si>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</si>
  <si>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</si>
  <si>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</si>
  <si>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</si>
  <si>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</si>
  <si>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</si>
  <si>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</si>
  <si>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</si>
  <si>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</si>
  <si>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</si>
  <si>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</si>
  <si>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</si>
  <si>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</si>
  <si>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</si>
  <si>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</si>
  <si>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</si>
  <si>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</si>
  <si>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</si>
  <si>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</si>
  <si>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</si>
  <si>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</si>
  <si>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</si>
  <si>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</si>
  <si>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</si>
  <si>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</si>
  <si>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</si>
  <si>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</si>
  <si>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</si>
  <si>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</si>
  <si>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</si>
  <si>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</si>
  <si>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</si>
  <si>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</si>
  <si>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</si>
  <si>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</si>
  <si>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</si>
  <si>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</si>
  <si>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</si>
  <si>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</si>
  <si>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</si>
  <si>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</si>
  <si>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</si>
  <si>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</si>
  <si>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</si>
  <si>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</si>
  <si>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</si>
  <si>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</si>
  <si>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</si>
  <si>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</si>
  <si>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</si>
  <si>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</si>
  <si>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</si>
  <si>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</si>
  <si>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</si>
  <si>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</si>
  <si>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</si>
  <si>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</si>
  <si>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</si>
  <si>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</si>
  <si>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</si>
  <si>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</si>
  <si>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</si>
  <si>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</si>
  <si>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</si>
  <si>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</si>
  <si>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</si>
  <si>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</si>
  <si>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</si>
  <si>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</si>
  <si>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</si>
  <si>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</si>
  <si>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</si>
  <si>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</si>
  <si>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</si>
  <si>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</si>
  <si>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</si>
  <si>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</si>
  <si>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</si>
  <si>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</si>
  <si>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</si>
  <si>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</si>
  <si>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</si>
  <si>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</si>
  <si>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</si>
  <si>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</si>
  <si>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</si>
  <si>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</si>
  <si>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</si>
  <si>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</si>
  <si>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</si>
  <si>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</si>
  <si>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</si>
  <si>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</si>
  <si>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</si>
  <si>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</si>
  <si>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</si>
  <si>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</si>
  <si>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</si>
  <si>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</si>
  <si>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</si>
  <si>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</si>
  <si>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</si>
  <si>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</si>
  <si>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</si>
  <si>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</si>
  <si>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</si>
  <si>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</si>
  <si>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</si>
  <si>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</si>
  <si>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</si>
  <si>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</si>
  <si>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</si>
  <si>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</si>
  <si>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</si>
  <si>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</si>
  <si>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</si>
  <si>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</si>
  <si>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</si>
  <si>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</si>
  <si>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</si>
  <si>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</si>
  <si>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</si>
  <si>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</si>
  <si>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</si>
  <si>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</si>
  <si>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</si>
  <si>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</si>
  <si>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</si>
  <si>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</si>
  <si>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</si>
  <si>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</si>
  <si>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</si>
  <si>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</si>
  <si>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</si>
  <si>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</si>
  <si>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</si>
  <si>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</si>
  <si>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</si>
  <si>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</si>
  <si>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</si>
  <si>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</si>
  <si>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</si>
  <si>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</si>
  <si>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</si>
  <si>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</si>
  <si>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</si>
  <si>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</si>
  <si>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</si>
  <si>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</si>
  <si>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</si>
  <si>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</si>
  <si>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</si>
  <si>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</si>
  <si>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</si>
  <si>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</si>
  <si>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</si>
  <si>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</si>
  <si>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</si>
  <si>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</si>
  <si>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</si>
  <si>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</si>
  <si>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</si>
  <si>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</si>
  <si>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</si>
  <si>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</si>
  <si>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</si>
  <si>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</si>
  <si>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</si>
  <si>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</si>
  <si>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</si>
  <si>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</si>
  <si>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</si>
  <si>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</si>
  <si>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</si>
  <si>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</si>
  <si>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</si>
  <si>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</si>
  <si>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</si>
  <si>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</si>
  <si>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</si>
  <si>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</si>
  <si>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</si>
  <si>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</si>
  <si>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</si>
  <si>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</si>
  <si>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</si>
  <si>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</si>
  <si>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</si>
  <si>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</si>
  <si>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</si>
  <si>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</si>
  <si>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</si>
  <si>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</si>
  <si>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</si>
  <si>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</si>
  <si>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</si>
  <si>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</si>
  <si>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</si>
  <si>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</si>
  <si>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</si>
  <si>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</si>
  <si>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</si>
  <si>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</si>
  <si>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</si>
  <si>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</si>
  <si>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</si>
  <si>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</si>
  <si>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</si>
  <si>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</si>
  <si>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</si>
  <si>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</si>
  <si>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</si>
  <si>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</si>
  <si>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</si>
  <si>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</si>
  <si>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</si>
  <si>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</si>
  <si>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</si>
  <si>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</si>
  <si>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</si>
  <si>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</si>
  <si>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</si>
  <si>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</si>
  <si>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</si>
  <si>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</si>
  <si>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</si>
  <si>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</si>
  <si>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</si>
  <si>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</si>
  <si>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</si>
  <si>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</si>
  <si>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</si>
  <si>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</si>
  <si>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</si>
  <si>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</si>
  <si>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</si>
  <si>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</si>
  <si>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</si>
  <si>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</si>
  <si>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</si>
  <si>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</si>
  <si>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</si>
  <si>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</si>
  <si>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</si>
  <si>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</si>
  <si>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</si>
  <si>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</si>
  <si>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</si>
  <si>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</si>
  <si>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</si>
  <si>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</si>
  <si>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</si>
  <si>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</si>
  <si>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</si>
  <si>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</si>
  <si>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</si>
  <si>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</si>
  <si>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</si>
  <si>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</si>
  <si>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</si>
  <si>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</si>
  <si>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</si>
  <si>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</si>
  <si>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</si>
  <si>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</si>
  <si>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</si>
  <si>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</si>
  <si>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</si>
  <si>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</si>
  <si>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</si>
  <si>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</si>
  <si>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</si>
  <si>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</si>
  <si>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</si>
  <si>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</si>
  <si>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</si>
  <si>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</si>
  <si>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</si>
  <si>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</si>
  <si>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</si>
  <si>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</si>
  <si>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</si>
  <si>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</si>
  <si>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</si>
  <si>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</si>
  <si>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</si>
  <si>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</si>
  <si>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</si>
  <si>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</si>
  <si>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</si>
  <si>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</si>
  <si>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</si>
  <si>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</si>
  <si>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</si>
  <si>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</si>
  <si>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</si>
  <si>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</si>
  <si>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</si>
  <si>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</si>
  <si>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</si>
  <si>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</si>
  <si>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</si>
  <si>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</si>
  <si>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</si>
  <si>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</si>
  <si>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</si>
  <si>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</si>
  <si>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</si>
  <si>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</si>
  <si>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</si>
  <si>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</si>
  <si>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</si>
  <si>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</si>
  <si>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</si>
  <si>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</si>
  <si>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</si>
  <si>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</si>
  <si>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</si>
  <si>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</si>
  <si>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</si>
  <si>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</si>
  <si>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</si>
  <si>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</si>
  <si>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</si>
  <si>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</si>
  <si>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</si>
  <si>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</si>
  <si>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</si>
  <si>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</si>
  <si>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</si>
  <si>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</si>
  <si>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</si>
  <si>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</si>
  <si>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</si>
  <si>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</si>
  <si>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</si>
  <si>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</si>
  <si>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</si>
  <si>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</si>
  <si>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</si>
  <si>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</si>
  <si>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</si>
  <si>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</si>
  <si>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</si>
  <si>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</si>
  <si>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</si>
  <si>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</si>
  <si>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</si>
  <si>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</si>
  <si>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</si>
  <si>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</si>
  <si>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</si>
  <si>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</si>
  <si>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</si>
  <si>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</si>
  <si>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</si>
  <si>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</si>
  <si>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</si>
  <si>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</si>
  <si>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</si>
  <si>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</si>
  <si>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</si>
  <si>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</si>
  <si>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</si>
  <si>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</si>
  <si>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</si>
  <si>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</si>
  <si>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</si>
  <si>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</si>
  <si>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</si>
  <si>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</si>
  <si>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</si>
  <si>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</si>
  <si>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</si>
  <si>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</si>
  <si>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</si>
  <si>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</si>
  <si>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</si>
  <si>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</si>
  <si>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</si>
  <si>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</si>
  <si>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</si>
  <si>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</si>
  <si>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</si>
  <si>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</si>
  <si>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</si>
  <si>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</si>
  <si>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</si>
  <si>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</si>
  <si>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</si>
  <si>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</si>
  <si>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</si>
  <si>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</si>
  <si>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</si>
  <si>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</si>
  <si>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</si>
  <si>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</si>
  <si>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</si>
  <si>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</si>
  <si>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</si>
  <si>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</si>
  <si>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</si>
  <si>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</si>
  <si>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</si>
  <si>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</si>
  <si>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</si>
  <si>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</si>
  <si>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</si>
  <si>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</si>
  <si>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</si>
  <si>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</si>
  <si>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</si>
  <si>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</si>
  <si>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</si>
  <si>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</si>
  <si>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</si>
  <si>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</si>
  <si>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</si>
  <si>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</si>
  <si>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</si>
  <si>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</si>
  <si>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</si>
  <si>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</si>
  <si>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</si>
  <si>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</si>
  <si>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</si>
  <si>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</si>
  <si>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</si>
  <si>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</si>
  <si>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</si>
  <si>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</si>
  <si>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</si>
  <si>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</si>
  <si>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</si>
  <si>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</si>
  <si>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</si>
  <si>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</si>
  <si>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</si>
  <si>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</si>
  <si>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</si>
  <si>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</si>
  <si>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</si>
  <si>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</si>
  <si>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</si>
  <si>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</si>
  <si>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</si>
  <si>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</si>
  <si>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</si>
  <si>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</si>
  <si>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</si>
  <si>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</si>
  <si>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</si>
  <si>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</si>
  <si>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</si>
  <si>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</si>
  <si>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</si>
  <si>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</si>
  <si>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</si>
  <si>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</si>
  <si>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</si>
  <si>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</si>
  <si>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</si>
  <si>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</si>
  <si>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</si>
  <si>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</si>
  <si>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</si>
  <si>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</si>
  <si>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</si>
  <si>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</si>
  <si>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</si>
  <si>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</si>
  <si>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</si>
  <si>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</si>
  <si>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</si>
  <si>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</si>
  <si>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</si>
  <si>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</si>
  <si>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</si>
  <si>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</si>
  <si>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</si>
  <si>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</si>
  <si>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</si>
  <si>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</si>
  <si>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</si>
  <si>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</si>
  <si>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</si>
  <si>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</si>
  <si>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</si>
  <si>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</si>
  <si>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</si>
  <si>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</si>
  <si>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</si>
  <si>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</si>
  <si>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</si>
  <si>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</si>
  <si>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</si>
  <si>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</si>
  <si>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</si>
  <si>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</si>
  <si>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</si>
  <si>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</si>
  <si>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</si>
  <si>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</si>
  <si>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</si>
  <si>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</si>
  <si>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</si>
  <si>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</si>
  <si>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</si>
  <si>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</si>
  <si>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</si>
  <si>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</si>
  <si>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</si>
  <si>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</si>
  <si>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</si>
  <si>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</si>
  <si>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</si>
  <si>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</si>
  <si>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</si>
  <si>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</si>
  <si>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</si>
  <si>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</si>
  <si>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</si>
  <si>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</si>
  <si>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</si>
  <si>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</si>
  <si>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</si>
  <si>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</si>
  <si>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</si>
  <si>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</si>
  <si>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</si>
  <si>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</si>
  <si>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</si>
  <si>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</si>
  <si>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</si>
  <si>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</si>
  <si>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</si>
  <si>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</si>
  <si>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</si>
  <si>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</si>
  <si>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</si>
  <si>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</si>
  <si>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</si>
  <si>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</si>
  <si>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</si>
  <si>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</si>
  <si>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</si>
  <si>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</si>
  <si>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</si>
  <si>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</si>
  <si>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</si>
  <si>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</si>
  <si>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</si>
  <si>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</si>
  <si>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</si>
  <si>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</si>
  <si>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</si>
  <si>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</si>
  <si>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</si>
  <si>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</si>
  <si>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</si>
  <si>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</si>
  <si>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</si>
  <si>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</si>
  <si>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</si>
  <si>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</si>
  <si>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</si>
  <si>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</si>
  <si>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</si>
  <si>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</si>
  <si>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</si>
  <si>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</si>
  <si>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</si>
  <si>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</si>
  <si>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</si>
  <si>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</si>
  <si>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</si>
  <si>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</si>
  <si>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</si>
  <si>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</si>
  <si>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</si>
  <si>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</si>
  <si>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</si>
  <si>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</si>
  <si>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</si>
  <si>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</si>
  <si>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</si>
  <si>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</si>
  <si>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</si>
  <si>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</si>
  <si>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</si>
  <si>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</si>
  <si>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</si>
  <si>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</si>
  <si>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</si>
  <si>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</si>
  <si>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</si>
  <si>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</si>
  <si>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</si>
  <si>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</si>
  <si>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</si>
  <si>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</si>
  <si>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</si>
  <si>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</si>
  <si>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</si>
  <si>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</si>
  <si>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</si>
  <si>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</si>
  <si>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</si>
  <si>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</si>
  <si>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</si>
  <si>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</si>
  <si>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</si>
  <si>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</si>
  <si>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</si>
  <si>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</si>
  <si>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</si>
  <si>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</si>
  <si>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</si>
  <si>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</si>
  <si>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</si>
  <si>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</si>
  <si>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</si>
  <si>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</si>
  <si>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</si>
  <si>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</si>
  <si>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</si>
  <si>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</si>
  <si>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</si>
  <si>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</si>
  <si>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</si>
  <si>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</si>
  <si>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</si>
  <si>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</si>
  <si>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</si>
  <si>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</si>
  <si>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</si>
  <si>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</si>
  <si>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</si>
  <si>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</si>
  <si>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</si>
  <si>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</si>
  <si>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</si>
  <si>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</si>
  <si>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</si>
  <si>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</si>
  <si>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</si>
  <si>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</si>
  <si>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</si>
  <si>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</si>
  <si>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</si>
  <si>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</si>
  <si>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</si>
  <si>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</si>
  <si>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</si>
  <si>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</si>
  <si>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</si>
  <si>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</si>
  <si>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</si>
  <si>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</si>
  <si>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</si>
  <si>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</si>
  <si>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</si>
  <si>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</si>
  <si>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</si>
  <si>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</si>
  <si>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</si>
  <si>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</si>
  <si>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</si>
  <si>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</si>
  <si>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</si>
  <si>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</si>
  <si>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</si>
  <si>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</si>
  <si>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</si>
  <si>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</si>
  <si>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</si>
  <si>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</si>
  <si>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</si>
  <si>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</si>
  <si>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</si>
  <si>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</si>
  <si>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</si>
  <si>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</si>
  <si>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</si>
  <si>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</si>
  <si>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</si>
  <si>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</si>
  <si>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</si>
  <si>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</si>
  <si>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</si>
  <si>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</si>
  <si>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</si>
  <si>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</si>
  <si>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</si>
  <si>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</si>
  <si>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</si>
  <si>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</si>
  <si>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</si>
  <si>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</si>
  <si>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</si>
  <si>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</si>
  <si>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</si>
  <si>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</si>
  <si>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</si>
  <si>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</si>
  <si>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</si>
  <si>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</si>
  <si>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</si>
  <si>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</si>
  <si>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</si>
  <si>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</si>
  <si>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</si>
  <si>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</si>
  <si>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</si>
  <si>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</si>
  <si>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</si>
  <si>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</si>
  <si>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</si>
  <si>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</si>
  <si>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</si>
  <si>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</si>
  <si>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</si>
  <si>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</si>
  <si>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</si>
  <si>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</si>
  <si>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</si>
  <si>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</si>
  <si>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</si>
  <si>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</si>
  <si>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</si>
  <si>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</si>
  <si>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</si>
  <si>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</si>
  <si>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</si>
  <si>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</si>
  <si>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</si>
  <si>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</si>
  <si>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</si>
  <si>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</si>
  <si>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</si>
  <si>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</si>
  <si>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</si>
  <si>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</si>
  <si>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</si>
  <si>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</si>
  <si>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</si>
  <si>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</si>
  <si>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</si>
  <si>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</si>
  <si>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</si>
  <si>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</si>
  <si>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</si>
  <si>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</si>
  <si>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</si>
  <si>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</si>
  <si>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</si>
  <si>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</si>
  <si>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</si>
  <si>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</si>
  <si>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</si>
  <si>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</si>
  <si>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</si>
  <si>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</si>
  <si>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</si>
  <si>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</si>
  <si>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</si>
  <si>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</si>
  <si>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</si>
  <si>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</si>
  <si>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</si>
  <si>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</si>
  <si>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</si>
  <si>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</si>
  <si>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</si>
  <si>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</si>
  <si>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</si>
  <si>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</si>
  <si>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</si>
  <si>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</si>
  <si>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</si>
  <si>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</si>
  <si>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</si>
  <si>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</si>
  <si>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</si>
  <si>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</si>
  <si>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</si>
  <si>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</si>
  <si>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</si>
  <si>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</si>
  <si>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</si>
  <si>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</si>
  <si>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</si>
  <si>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</si>
  <si>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</si>
  <si>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</si>
  <si>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</si>
  <si>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</si>
  <si>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</si>
  <si>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</si>
  <si>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</si>
  <si>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</si>
  <si>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</si>
  <si>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</si>
  <si>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</si>
  <si>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</si>
  <si>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</si>
  <si>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</si>
  <si>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</si>
  <si>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</si>
  <si>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</si>
  <si>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</si>
  <si>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</si>
  <si>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</si>
  <si>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</si>
  <si>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</si>
  <si>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</si>
  <si>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</si>
  <si>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</si>
  <si>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</si>
  <si>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</si>
  <si>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</si>
  <si>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</si>
  <si>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</si>
  <si>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</si>
  <si>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</si>
  <si>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</si>
  <si>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</si>
  <si>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</si>
  <si>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</si>
  <si>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</si>
  <si>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</si>
  <si>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</si>
  <si>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</si>
  <si>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</si>
  <si>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</si>
  <si>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</si>
  <si>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</si>
  <si>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</si>
  <si>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</si>
  <si>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</si>
  <si>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</si>
  <si>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</si>
  <si>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</si>
  <si>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</si>
  <si>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</si>
  <si>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</si>
  <si>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</si>
  <si>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</si>
  <si>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</si>
  <si>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</si>
  <si>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</si>
  <si>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</si>
  <si>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</si>
  <si>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</si>
  <si>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</si>
  <si>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</si>
  <si>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</si>
  <si>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</si>
  <si>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</si>
  <si>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</si>
  <si>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</si>
  <si>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</si>
  <si>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</si>
  <si>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</si>
  <si>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</si>
  <si>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</si>
  <si>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</si>
  <si>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</si>
  <si>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</si>
  <si>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</si>
  <si>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</si>
  <si>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</si>
  <si>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</si>
  <si>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</si>
  <si>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</si>
  <si>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</si>
  <si>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</si>
  <si>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</si>
  <si>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</si>
  <si>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</si>
  <si>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</si>
  <si>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</si>
  <si>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</si>
  <si>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</si>
  <si>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</si>
  <si>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</si>
  <si>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</si>
  <si>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</si>
  <si>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</si>
  <si>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</si>
  <si>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</si>
  <si>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</si>
  <si>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</si>
  <si>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</si>
  <si>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</si>
  <si>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</si>
  <si>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</si>
  <si>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</si>
  <si>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</si>
  <si>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</si>
  <si>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</si>
  <si>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</si>
  <si>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</si>
  <si>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</si>
  <si>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</si>
  <si>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</si>
  <si>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</si>
  <si>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</si>
  <si>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</si>
  <si>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</si>
  <si>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</si>
  <si>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</si>
  <si>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</si>
  <si>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</si>
  <si>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</si>
  <si>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</si>
  <si>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</si>
  <si>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</si>
  <si>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</si>
  <si>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</si>
  <si>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</si>
  <si>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</si>
  <si>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</si>
  <si>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</si>
  <si>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</si>
  <si>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</si>
  <si>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</si>
  <si>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</si>
  <si>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</si>
  <si>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</si>
  <si>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</si>
  <si>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</si>
  <si>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</si>
  <si>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</si>
  <si>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</si>
  <si>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</si>
  <si>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</si>
  <si>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</si>
  <si>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</si>
  <si>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</si>
  <si>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</si>
  <si>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</si>
  <si>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</si>
  <si>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</si>
  <si>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</si>
  <si>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</si>
  <si>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</si>
  <si>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</si>
  <si>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</si>
  <si>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</si>
  <si>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</si>
  <si>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</si>
  <si>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</si>
  <si>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</si>
  <si>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</si>
  <si>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</si>
  <si>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</si>
  <si>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</si>
  <si>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</si>
  <si>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</si>
  <si>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</si>
  <si>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</si>
  <si>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</si>
  <si>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</si>
  <si>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</si>
  <si>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</si>
  <si>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</si>
  <si>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</si>
  <si>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</si>
  <si>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</si>
  <si>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</si>
  <si>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</si>
  <si>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</si>
  <si>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</si>
  <si>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</si>
  <si>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</si>
  <si>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</si>
  <si>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</si>
  <si>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</si>
  <si>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</si>
  <si>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</si>
  <si>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</si>
  <si>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</si>
  <si>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</si>
  <si>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</si>
  <si>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</si>
  <si>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</si>
  <si>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</si>
  <si>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</si>
  <si>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</si>
  <si>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</si>
  <si>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</si>
  <si>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</si>
  <si>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</si>
  <si>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</si>
  <si>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</si>
  <si>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</si>
  <si>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</si>
  <si>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</si>
  <si>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</si>
  <si>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</si>
  <si>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</si>
  <si>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</si>
  <si>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</si>
  <si>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</si>
  <si>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</si>
  <si>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</si>
  <si>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</si>
  <si>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</si>
  <si>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</si>
  <si>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</si>
  <si>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</si>
  <si>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</si>
  <si>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</si>
  <si>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</si>
  <si>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</si>
  <si>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</si>
  <si>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</si>
  <si>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</si>
  <si>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</si>
  <si>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</si>
  <si>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</si>
  <si>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</si>
  <si>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</si>
  <si>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</si>
  <si>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</si>
  <si>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</si>
  <si>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</si>
  <si>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</si>
  <si>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</si>
  <si>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</si>
  <si>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</si>
  <si>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</si>
  <si>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</si>
  <si>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</si>
  <si>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</si>
  <si>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</si>
  <si>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</si>
  <si>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</si>
  <si>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</si>
  <si>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</si>
  <si>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</si>
  <si>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</si>
  <si>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</si>
  <si>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</si>
  <si>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</si>
  <si>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</si>
  <si>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</si>
  <si>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</si>
  <si>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</si>
  <si>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</si>
  <si>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</si>
  <si>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</si>
  <si>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</si>
  <si>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</si>
  <si>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</si>
  <si>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</si>
  <si>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</si>
  <si>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</si>
  <si>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</si>
  <si>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</si>
  <si>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</si>
  <si>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</si>
  <si>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</si>
  <si>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</si>
  <si>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</si>
  <si>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</si>
  <si>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</si>
  <si>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</si>
  <si>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</si>
  <si>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</si>
  <si>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</si>
  <si>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</si>
  <si>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</si>
  <si>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</si>
  <si>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</si>
  <si>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</si>
  <si>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</si>
  <si>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</si>
  <si>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</si>
  <si>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</si>
  <si>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</si>
  <si>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</si>
  <si>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</si>
  <si>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</si>
  <si>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</si>
  <si>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</si>
  <si>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</si>
  <si>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</si>
  <si>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</si>
  <si>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</si>
  <si>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</si>
  <si>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</si>
  <si>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</si>
  <si>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</si>
  <si>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</si>
  <si>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</si>
  <si>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</si>
  <si>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</si>
  <si>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</si>
  <si>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</si>
  <si>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</si>
  <si>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</si>
  <si>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</si>
  <si>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</si>
  <si>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</si>
  <si>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</si>
  <si>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</si>
  <si>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</si>
  <si>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</si>
  <si>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</si>
  <si>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</si>
  <si>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</si>
  <si>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</si>
  <si>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</si>
  <si>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</si>
  <si>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</si>
  <si>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</si>
  <si>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</si>
  <si>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</si>
  <si>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</si>
  <si>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</si>
  <si>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</si>
  <si>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</si>
  <si>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</si>
  <si>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</si>
  <si>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</si>
  <si>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</si>
  <si>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</si>
  <si>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</si>
  <si>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</si>
  <si>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</si>
  <si>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</si>
  <si>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</si>
  <si>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</si>
  <si>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</si>
  <si>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</si>
  <si>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</si>
  <si>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</si>
  <si>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</si>
  <si>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</si>
  <si>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</si>
  <si>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</si>
  <si>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</si>
  <si>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</si>
  <si>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</si>
  <si>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</si>
  <si>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</si>
  <si>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</si>
  <si>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</si>
  <si>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</si>
  <si>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</si>
  <si>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</si>
  <si>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</si>
  <si>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</si>
  <si>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</si>
  <si>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</si>
  <si>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</si>
  <si>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</si>
  <si>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</si>
  <si>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</si>
  <si>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</si>
  <si>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</si>
  <si>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</si>
  <si>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</si>
  <si>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</si>
  <si>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</si>
  <si>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</si>
  <si>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</si>
  <si>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</si>
  <si>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</si>
  <si>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</si>
  <si>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</si>
  <si>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</si>
  <si>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</si>
  <si>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</si>
  <si>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</si>
  <si>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</si>
  <si>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</si>
  <si>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</si>
  <si>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</si>
  <si>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</si>
  <si>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</si>
  <si>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</si>
  <si>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</si>
  <si>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</si>
  <si>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</si>
  <si>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</si>
  <si>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</si>
  <si>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</si>
  <si>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</si>
  <si>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</si>
  <si>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</si>
  <si>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</si>
  <si>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</si>
  <si>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</si>
  <si>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</si>
  <si>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</si>
  <si>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</si>
  <si>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</si>
  <si>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</si>
  <si>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</si>
  <si>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</si>
  <si>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</si>
  <si>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</si>
  <si>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</si>
  <si>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</si>
  <si>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</si>
  <si>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</si>
  <si>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</si>
  <si>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</si>
  <si>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</si>
  <si>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</si>
  <si>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</si>
  <si>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</si>
  <si>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</si>
  <si>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</si>
  <si>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</si>
  <si>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</si>
  <si>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</si>
  <si>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</si>
  <si>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</si>
  <si>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</si>
  <si>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</si>
  <si>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</si>
  <si>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</si>
  <si>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</si>
  <si>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</si>
  <si>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</si>
  <si>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</si>
  <si>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</si>
  <si>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</si>
  <si>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</si>
  <si>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</si>
  <si>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</si>
  <si>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</si>
  <si>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</si>
  <si>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</si>
  <si>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</si>
  <si>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</si>
  <si>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</si>
  <si>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</si>
  <si>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</si>
  <si>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</si>
  <si>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</si>
  <si>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</si>
  <si>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</si>
  <si>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</si>
  <si>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</si>
  <si>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</si>
  <si>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</si>
  <si>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</si>
  <si>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</si>
  <si>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</si>
  <si>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</si>
  <si>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</si>
  <si>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</si>
  <si>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</si>
  <si>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</si>
  <si>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</si>
  <si>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</si>
  <si>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</si>
  <si>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</si>
  <si>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</si>
  <si>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</si>
  <si>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</si>
  <si>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</si>
  <si>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</si>
  <si>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</si>
  <si>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</si>
  <si>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</si>
  <si>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</si>
  <si>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</si>
  <si>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</si>
  <si>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</si>
  <si>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</si>
  <si>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</si>
  <si>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</si>
  <si>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</si>
  <si>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</si>
  <si>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</si>
  <si>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</si>
  <si>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</si>
  <si>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</si>
  <si>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</si>
  <si>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</si>
  <si>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</si>
  <si>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</si>
  <si>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</si>
  <si>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</si>
  <si>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</si>
  <si>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</si>
  <si>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</si>
  <si>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</si>
  <si>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</si>
  <si>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</si>
  <si>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</si>
  <si>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</si>
  <si>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</si>
  <si>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</si>
  <si>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</si>
  <si>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</si>
  <si>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</si>
  <si>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</si>
  <si>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</si>
  <si>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</si>
  <si>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</si>
  <si>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</si>
  <si>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</si>
  <si>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</si>
  <si>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</si>
  <si>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</si>
  <si>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</si>
  <si>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</si>
  <si>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</si>
  <si>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</si>
  <si>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</si>
  <si>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</si>
  <si>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</si>
  <si>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</si>
  <si>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</si>
  <si>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</si>
  <si>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</si>
  <si>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</si>
  <si>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</si>
  <si>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</si>
  <si>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</si>
  <si>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</si>
  <si>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</si>
  <si>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</si>
  <si>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</si>
  <si>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</si>
  <si>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</si>
  <si>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</si>
  <si>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</si>
  <si>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</si>
  <si>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</si>
  <si>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</si>
  <si>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</si>
  <si>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</si>
  <si>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</si>
  <si>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</si>
  <si>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</si>
  <si>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</si>
  <si>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</si>
  <si>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</si>
  <si>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</si>
  <si>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</si>
  <si>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</si>
  <si>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</si>
  <si>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</si>
  <si>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</si>
  <si>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</si>
  <si>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</si>
  <si>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</si>
  <si>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</si>
  <si>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</si>
  <si>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</si>
  <si>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</si>
  <si>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</si>
  <si>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</si>
  <si>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</si>
  <si>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</si>
  <si>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</si>
  <si>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</si>
  <si>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</si>
  <si>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</si>
  <si>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</si>
  <si>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</si>
  <si>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</si>
  <si>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</si>
  <si>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</si>
  <si>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</si>
  <si>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</si>
  <si>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</si>
  <si>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</si>
  <si>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</si>
  <si>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</si>
  <si>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</si>
  <si>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</si>
  <si>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</si>
  <si>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</si>
  <si>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</si>
  <si>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</si>
  <si>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</si>
  <si>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</si>
  <si>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</si>
  <si>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</si>
  <si>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</si>
  <si>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</si>
  <si>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</si>
  <si>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</si>
  <si>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</si>
  <si>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</si>
  <si>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</si>
  <si>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</si>
  <si>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</si>
  <si>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</si>
  <si>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</si>
  <si>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</si>
  <si>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</si>
  <si>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</si>
  <si>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</si>
  <si>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</si>
  <si>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</si>
  <si>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</si>
  <si>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</si>
  <si>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</si>
  <si>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</si>
  <si>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</si>
  <si>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</si>
  <si>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</si>
  <si>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</si>
  <si>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</si>
  <si>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</si>
  <si>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</si>
  <si>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</si>
  <si>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</si>
  <si>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</si>
  <si>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</si>
  <si>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</si>
  <si>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</si>
  <si>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</si>
  <si>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</si>
  <si>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</si>
  <si>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</si>
  <si>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</si>
  <si>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</si>
  <si>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</si>
  <si>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</si>
  <si>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</si>
  <si>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</si>
  <si>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</si>
  <si>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</si>
  <si>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</si>
  <si>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</si>
  <si>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</si>
  <si>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</si>
  <si>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</si>
  <si>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</si>
  <si>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</si>
  <si>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</si>
  <si>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</si>
  <si>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</si>
  <si>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</si>
  <si>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</si>
  <si>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</si>
  <si>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</si>
  <si>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</si>
  <si>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</si>
  <si>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</si>
  <si>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</si>
  <si>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</si>
  <si>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</si>
  <si>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</si>
  <si>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</si>
  <si>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</si>
  <si>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</si>
  <si>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</si>
  <si>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</si>
  <si>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</si>
  <si>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</si>
  <si>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</si>
  <si>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</si>
  <si>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</si>
  <si>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</si>
  <si>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</si>
  <si>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</si>
  <si>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</si>
  <si>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</si>
  <si>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</si>
  <si>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</si>
  <si>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</si>
  <si>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</si>
  <si>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</si>
  <si>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</si>
  <si>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</si>
  <si>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</si>
  <si>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</si>
  <si>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</si>
  <si>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</si>
  <si>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</si>
  <si>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</si>
  <si>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</si>
  <si>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</si>
  <si>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</si>
  <si>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</si>
  <si>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</si>
  <si>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</si>
  <si>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</si>
  <si>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</si>
  <si>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</si>
  <si>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</si>
  <si>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</si>
  <si>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</si>
  <si>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</si>
  <si>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</si>
  <si>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</si>
  <si>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</si>
  <si>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</si>
  <si>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</si>
  <si>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</si>
  <si>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</si>
  <si>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</si>
  <si>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</si>
  <si>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</si>
  <si>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</si>
  <si>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</si>
  <si>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</si>
  <si>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</si>
  <si>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</si>
  <si>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</si>
  <si>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</si>
  <si>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</si>
  <si>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</si>
  <si>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</si>
  <si>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</si>
  <si>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</si>
  <si>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</si>
  <si>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</si>
  <si>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</si>
  <si>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</si>
  <si>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</si>
  <si>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</si>
  <si>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</si>
  <si>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</si>
  <si>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</si>
  <si>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</si>
  <si>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</si>
  <si>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</si>
  <si>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</si>
  <si>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</si>
  <si>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</si>
  <si>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</si>
  <si>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</si>
  <si>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</si>
  <si>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</si>
  <si>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</si>
  <si>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</si>
  <si>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</si>
  <si>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</si>
  <si>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</si>
  <si>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</si>
  <si>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</si>
  <si>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</si>
  <si>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</si>
  <si>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</si>
  <si>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</si>
  <si>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</si>
  <si>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</si>
  <si>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</si>
  <si>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</si>
  <si>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</si>
  <si>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</si>
  <si>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</si>
  <si>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</si>
  <si>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</si>
  <si>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</si>
  <si>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</si>
  <si>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</si>
  <si>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</si>
  <si>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</si>
  <si>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</si>
  <si>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</si>
  <si>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</si>
  <si>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</si>
  <si>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</si>
  <si>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</si>
  <si>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</si>
  <si>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</si>
  <si>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</si>
  <si>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</si>
  <si>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</si>
  <si>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</si>
  <si>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</si>
  <si>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</si>
  <si>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</si>
  <si>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</si>
  <si>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</si>
  <si>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</si>
  <si>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</si>
  <si>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</si>
  <si>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</si>
  <si>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</si>
  <si>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</si>
  <si>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</si>
  <si>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</si>
  <si>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</si>
  <si>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</si>
  <si>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</si>
  <si>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</si>
  <si>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</si>
  <si>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</si>
  <si>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</si>
  <si>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</si>
  <si>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</si>
  <si>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</si>
  <si>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</si>
  <si>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</si>
  <si>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</si>
  <si>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</si>
  <si>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</si>
  <si>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</si>
  <si>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</si>
  <si>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</si>
  <si>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</si>
  <si>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</si>
  <si>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</si>
  <si>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</si>
  <si>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</si>
  <si>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</si>
  <si>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</si>
  <si>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</si>
  <si>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</si>
  <si>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</si>
  <si>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</si>
  <si>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</si>
  <si>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</si>
  <si>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</si>
  <si>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</si>
  <si>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</si>
  <si>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</si>
  <si>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</si>
  <si>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</si>
  <si>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</si>
  <si>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</si>
  <si>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</si>
  <si>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</si>
  <si>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</si>
  <si>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</si>
  <si>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</si>
  <si>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</si>
  <si>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</si>
  <si>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</si>
  <si>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</si>
  <si>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</si>
  <si>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</si>
  <si>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</si>
  <si>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</si>
  <si>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</si>
  <si>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</si>
  <si>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</si>
  <si>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</si>
  <si>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</si>
  <si>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</si>
  <si>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</si>
  <si>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</si>
  <si>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</si>
  <si>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</si>
  <si>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</si>
  <si>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</si>
  <si>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</si>
  <si>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</si>
  <si>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</si>
  <si>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</si>
  <si>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</si>
  <si>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</si>
  <si>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</si>
  <si>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</si>
  <si>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</si>
  <si>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</si>
  <si>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</si>
  <si>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</si>
  <si>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</si>
  <si>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</si>
  <si>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</si>
  <si>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</si>
  <si>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</si>
  <si>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</si>
  <si>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</si>
  <si>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</si>
  <si>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</si>
  <si>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</si>
  <si>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</si>
  <si>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</si>
  <si>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</si>
  <si>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</si>
  <si>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</si>
  <si>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</si>
  <si>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</si>
  <si>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</si>
  <si>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</si>
  <si>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</si>
  <si>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</si>
  <si>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</si>
  <si>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</si>
  <si>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</si>
  <si>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</si>
  <si>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</si>
  <si>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</si>
  <si>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</si>
  <si>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</si>
  <si>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</si>
  <si>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</si>
  <si>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</si>
  <si>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</si>
  <si>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</si>
  <si>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</si>
  <si>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</si>
  <si>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</si>
  <si>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</si>
  <si>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</si>
  <si>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</si>
  <si>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</si>
  <si>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</si>
  <si>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</si>
  <si>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</si>
  <si>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</si>
  <si>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</si>
  <si>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</si>
  <si>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</si>
  <si>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</si>
  <si>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</si>
  <si>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</si>
  <si>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</si>
  <si>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</si>
  <si>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</si>
  <si>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</si>
  <si>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</si>
  <si>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</si>
  <si>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</si>
  <si>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</si>
  <si>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</si>
  <si>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</si>
  <si>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</si>
  <si>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</si>
  <si>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</si>
  <si>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</si>
  <si>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</si>
  <si>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</si>
  <si>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</si>
  <si>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</si>
  <si>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</si>
  <si>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</si>
  <si>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</si>
  <si>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</si>
  <si>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</si>
  <si>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</si>
  <si>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</si>
  <si>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</si>
  <si>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</si>
  <si>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</si>
  <si>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</si>
  <si>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</si>
  <si>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</si>
  <si>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</si>
  <si>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</si>
  <si>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</si>
  <si>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</si>
  <si>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</si>
  <si>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</si>
  <si>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</si>
  <si>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</si>
  <si>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</si>
  <si>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</si>
  <si>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</si>
  <si>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</si>
  <si>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</si>
  <si>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</si>
  <si>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</si>
  <si>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</si>
  <si>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</si>
  <si>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</si>
  <si>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</si>
  <si>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</si>
  <si>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</si>
  <si>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</si>
  <si>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</si>
  <si>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</si>
  <si>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</si>
  <si>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</si>
  <si>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</si>
  <si>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</si>
  <si>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</si>
  <si>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</si>
  <si>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</si>
  <si>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</si>
  <si>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</si>
  <si>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</si>
  <si>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</si>
  <si>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</si>
  <si>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</si>
  <si>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</si>
  <si>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</si>
  <si>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</si>
  <si>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</si>
  <si>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</si>
  <si>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</si>
  <si>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</si>
  <si>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</si>
  <si>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</si>
  <si>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</si>
  <si>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</si>
  <si>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</si>
  <si>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</si>
  <si>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</si>
  <si>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</si>
  <si>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</si>
  <si>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</si>
  <si>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</si>
  <si>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</si>
  <si>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</si>
  <si>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</si>
  <si>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</si>
  <si>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</si>
  <si>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</si>
  <si>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</si>
  <si>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</si>
  <si>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</si>
  <si>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</si>
  <si>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</si>
  <si>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</si>
  <si>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</si>
  <si>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</si>
  <si>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</si>
  <si>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</si>
  <si>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</si>
  <si>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</si>
  <si>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</si>
  <si>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</si>
  <si>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</si>
  <si>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</si>
  <si>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</si>
  <si>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</si>
  <si>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</si>
  <si>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</si>
  <si>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</si>
  <si>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</si>
  <si>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</si>
  <si>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</si>
  <si>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</si>
  <si>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</si>
  <si>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</si>
  <si>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</si>
  <si>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</si>
  <si>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</si>
  <si>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</si>
  <si>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</si>
  <si>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</si>
  <si>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</si>
  <si>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</si>
  <si>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</si>
  <si>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</si>
  <si>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</si>
  <si>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</si>
  <si>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</si>
  <si>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</si>
  <si>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</si>
  <si>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</si>
  <si>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</si>
  <si>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</si>
  <si>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</si>
  <si>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</si>
  <si>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</si>
  <si>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</si>
  <si>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</si>
  <si>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</si>
  <si>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</si>
  <si>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</si>
  <si>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</si>
  <si>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</si>
  <si>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</si>
  <si>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</si>
  <si>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</si>
  <si>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</si>
  <si>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</si>
  <si>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</si>
  <si>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</si>
  <si>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</si>
  <si>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</si>
  <si>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</si>
  <si>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</si>
  <si>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</si>
  <si>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</si>
  <si>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</si>
  <si>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</si>
  <si>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</si>
  <si>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</si>
  <si>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</si>
  <si>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</si>
  <si>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</si>
  <si>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</si>
  <si>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</si>
  <si>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</si>
  <si>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</si>
  <si>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</si>
  <si>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</si>
  <si>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</si>
  <si>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</si>
  <si>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</si>
  <si>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</si>
  <si>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</si>
  <si>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</si>
  <si>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</si>
  <si>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</si>
  <si>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</si>
  <si>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</si>
  <si>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</si>
  <si>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</si>
  <si>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</si>
  <si>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</si>
  <si>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</si>
  <si>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</si>
  <si>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</si>
  <si>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</si>
  <si>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</si>
  <si>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</si>
  <si>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</si>
  <si>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</si>
  <si>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</si>
  <si>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</si>
  <si>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</si>
  <si>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</si>
  <si>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</si>
  <si>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</si>
  <si>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</si>
  <si>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</si>
  <si>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</si>
  <si>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</si>
  <si>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</si>
  <si>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</si>
  <si>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</si>
  <si>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</si>
  <si>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</si>
  <si>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</si>
  <si>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</si>
  <si>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</si>
  <si>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</si>
  <si>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</si>
  <si>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</si>
  <si>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</si>
  <si>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</si>
  <si>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</si>
  <si>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</si>
  <si>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</si>
  <si>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</si>
  <si>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</si>
  <si>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</si>
  <si>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</si>
  <si>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</si>
  <si>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</si>
  <si>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</si>
  <si>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</si>
  <si>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</si>
  <si>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</si>
  <si>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</si>
  <si>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</si>
  <si>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</si>
  <si>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</si>
  <si>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</si>
  <si>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</si>
  <si>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</si>
  <si>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</si>
  <si>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</si>
  <si>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</si>
  <si>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</si>
  <si>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</si>
  <si>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</si>
  <si>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</si>
  <si>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</si>
  <si>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</si>
  <si>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</si>
  <si>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</si>
  <si>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</si>
  <si>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</si>
  <si>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</si>
  <si>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</si>
  <si>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</si>
  <si>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</si>
  <si>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</si>
  <si>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</si>
  <si>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</si>
  <si>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</si>
  <si>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</si>
  <si>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</si>
  <si>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</si>
  <si>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</si>
  <si>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</si>
  <si>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</si>
  <si>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</si>
  <si>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</si>
  <si>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</si>
  <si>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</si>
  <si>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</si>
  <si>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</si>
  <si>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</si>
  <si>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</si>
  <si>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</si>
  <si>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</si>
  <si>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</si>
  <si>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</si>
  <si>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</si>
  <si>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</si>
  <si>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</si>
  <si>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</si>
  <si>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</si>
  <si>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</si>
  <si>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</si>
  <si>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</si>
  <si>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</si>
  <si>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</si>
  <si>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</si>
  <si>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</si>
  <si>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</si>
  <si>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</si>
  <si>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</si>
  <si>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</si>
  <si>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</si>
  <si>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</si>
  <si>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</si>
  <si>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</si>
  <si>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</si>
  <si>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</si>
  <si>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</si>
  <si>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</si>
  <si>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</si>
  <si>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</si>
  <si>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</si>
  <si>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</si>
  <si>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</si>
  <si>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</si>
  <si>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</si>
  <si>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</si>
  <si>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</si>
  <si>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</si>
  <si>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</si>
  <si>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</si>
  <si>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</si>
  <si>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</si>
  <si>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</si>
  <si>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</si>
  <si>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</si>
  <si>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</si>
  <si>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</si>
  <si>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</si>
  <si>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</si>
  <si>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</si>
  <si>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</si>
  <si>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</si>
  <si>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</si>
  <si>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</si>
  <si>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</si>
  <si>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</si>
  <si>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</si>
  <si>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</si>
  <si>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</si>
  <si>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</si>
  <si>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</si>
  <si>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</si>
  <si>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</si>
  <si>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</si>
  <si>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</si>
  <si>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</si>
  <si>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</si>
  <si>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</si>
  <si>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</si>
  <si>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</si>
  <si>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</si>
  <si>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</si>
  <si>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</si>
  <si>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</si>
  <si>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</si>
  <si>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</si>
  <si>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</si>
  <si>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</si>
  <si>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</si>
  <si>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</si>
  <si>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</si>
  <si>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</si>
  <si>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</si>
  <si>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</si>
  <si>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</si>
  <si>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</si>
  <si>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</si>
  <si>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</si>
  <si>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</si>
  <si>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</si>
  <si>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</si>
  <si>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</si>
  <si>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</si>
  <si>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</si>
  <si>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</si>
  <si>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</si>
  <si>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</si>
  <si>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</si>
  <si>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</si>
  <si>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</si>
  <si>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</si>
  <si>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</si>
  <si>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</si>
  <si>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</si>
  <si>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</si>
  <si>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</si>
  <si>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</si>
  <si>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</si>
  <si>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</si>
  <si>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</si>
  <si>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</si>
  <si>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</si>
  <si>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</si>
  <si>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</si>
  <si>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</si>
  <si>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</si>
  <si>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</si>
  <si>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</si>
  <si>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</si>
  <si>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</si>
  <si>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</si>
  <si>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</si>
  <si>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</si>
  <si>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</si>
  <si>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</si>
  <si>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</si>
  <si>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</si>
  <si>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</si>
  <si>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</si>
  <si>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</si>
  <si>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</si>
  <si>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</si>
  <si>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</si>
  <si>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</si>
  <si>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</si>
  <si>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</si>
  <si>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</si>
  <si>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</si>
  <si>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</si>
  <si>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</si>
  <si>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</si>
  <si>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</si>
  <si>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</si>
  <si>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</si>
  <si>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</si>
  <si>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</si>
  <si>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</si>
  <si>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</si>
  <si>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</si>
  <si>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</si>
  <si>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</si>
  <si>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</si>
  <si>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</si>
  <si>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</si>
  <si>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</si>
  <si>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</si>
  <si>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</si>
  <si>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</si>
  <si>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</si>
  <si>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</si>
  <si>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</si>
  <si>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</si>
  <si>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</si>
  <si>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</si>
  <si>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</si>
  <si>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</si>
  <si>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</si>
  <si>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</si>
  <si>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</si>
  <si>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</si>
  <si>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</si>
  <si>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</si>
  <si>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</si>
  <si>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</si>
  <si>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</si>
  <si>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</si>
  <si>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</si>
  <si>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</si>
  <si>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</si>
  <si>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</si>
  <si>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</si>
  <si>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</si>
  <si>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</si>
  <si>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</si>
  <si>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</si>
  <si>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</si>
  <si>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</si>
  <si>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</si>
  <si>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</si>
  <si>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</si>
  <si>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</si>
  <si>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</si>
  <si>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</si>
  <si>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</si>
  <si>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</si>
  <si>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</si>
  <si>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</si>
  <si>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</si>
  <si>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</si>
  <si>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</si>
  <si>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</si>
  <si>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</si>
  <si>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</si>
  <si>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</si>
  <si>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</si>
  <si>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</si>
  <si>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</si>
  <si>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</si>
  <si>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</si>
  <si>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</si>
  <si>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</si>
  <si>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</si>
  <si>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</si>
  <si>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</si>
  <si>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</si>
  <si>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</si>
  <si>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</si>
  <si>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</si>
  <si>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</si>
  <si>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</si>
  <si>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</si>
  <si>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</si>
  <si>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</si>
  <si>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</si>
  <si>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</si>
  <si>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</si>
  <si>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</si>
  <si>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</si>
  <si>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</si>
  <si>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</si>
  <si>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</si>
  <si>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</si>
  <si>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</si>
  <si>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</si>
  <si>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</si>
  <si>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</si>
  <si>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</si>
  <si>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</si>
  <si>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</si>
  <si>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</si>
  <si>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</si>
  <si>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</si>
  <si>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</si>
  <si>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</si>
  <si>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</si>
  <si>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</si>
  <si>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</si>
  <si>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</si>
  <si>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</si>
  <si>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</si>
  <si>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</si>
  <si>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</si>
  <si>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</si>
  <si>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</si>
  <si>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</si>
  <si>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</si>
  <si>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</si>
  <si>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</si>
  <si>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</si>
  <si>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</si>
  <si>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</si>
  <si>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</si>
  <si>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</si>
  <si>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</si>
  <si>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</si>
  <si>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</si>
  <si>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</si>
  <si>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</si>
  <si>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</si>
  <si>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</si>
  <si>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</si>
  <si>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</si>
  <si>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</si>
  <si>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</si>
  <si>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</si>
  <si>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</si>
  <si>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</si>
  <si>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</si>
  <si>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</si>
  <si>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</si>
  <si>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</si>
  <si>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</si>
  <si>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</si>
  <si>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</si>
  <si>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</si>
  <si>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</si>
  <si>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</si>
  <si>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</si>
  <si>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</si>
  <si>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</si>
  <si>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</si>
  <si>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</si>
  <si>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</si>
  <si>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</si>
  <si>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</si>
  <si>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</si>
  <si>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</si>
  <si>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</si>
  <si>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</si>
  <si>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</si>
  <si>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</si>
  <si>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</si>
  <si>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</si>
  <si>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</si>
  <si>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</si>
  <si>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</si>
  <si>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</si>
  <si>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</si>
  <si>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</si>
  <si>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</si>
  <si>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</si>
  <si>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</si>
  <si>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</si>
  <si>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</si>
  <si>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</si>
  <si>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</si>
  <si>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</si>
  <si>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</si>
  <si>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</si>
  <si>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</si>
  <si>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</si>
  <si>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</si>
  <si>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</si>
  <si>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</si>
  <si>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</si>
  <si>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</si>
  <si>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</si>
  <si>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</si>
  <si>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</si>
  <si>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</si>
  <si>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</si>
  <si>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</si>
  <si>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</si>
  <si>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</si>
  <si>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</si>
  <si>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</si>
  <si>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</si>
  <si>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</si>
  <si>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</si>
  <si>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</si>
  <si>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</si>
  <si>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</si>
  <si>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</si>
  <si>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</si>
  <si>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</si>
  <si>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</si>
  <si>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</si>
  <si>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</si>
  <si>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</si>
  <si>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</si>
  <si>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</si>
  <si>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</si>
  <si>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</si>
  <si>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</si>
  <si>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</si>
  <si>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</si>
  <si>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</si>
  <si>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</si>
  <si>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</si>
  <si>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</si>
  <si>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</si>
  <si>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</si>
  <si>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</si>
  <si>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</si>
  <si>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</si>
  <si>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</si>
  <si>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</si>
  <si>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</si>
  <si>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</si>
  <si>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</si>
  <si>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</si>
  <si>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</si>
  <si>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</si>
  <si>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</si>
  <si>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</si>
  <si>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</si>
  <si>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</si>
  <si>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</si>
  <si>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</si>
  <si>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</si>
  <si>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</si>
  <si>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</si>
  <si>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</si>
  <si>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</si>
  <si>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</si>
  <si>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</si>
  <si>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</si>
  <si>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</si>
  <si>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</si>
  <si>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</si>
  <si>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</si>
  <si>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</si>
  <si>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</si>
  <si>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</si>
  <si>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</si>
  <si>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</si>
  <si>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</si>
  <si>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</si>
  <si>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</si>
  <si>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</si>
  <si>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</si>
  <si>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</si>
  <si>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</si>
  <si>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</si>
  <si>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</si>
  <si>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</si>
  <si>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</si>
  <si>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</si>
  <si>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</si>
  <si>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</si>
  <si>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</si>
  <si>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</si>
  <si>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</si>
  <si>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</si>
  <si>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</si>
  <si>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</si>
  <si>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</si>
  <si>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</si>
  <si>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</si>
  <si>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</si>
  <si>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</si>
  <si>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</si>
  <si>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</si>
  <si>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</si>
  <si>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</si>
  <si>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</si>
  <si>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</si>
  <si>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</si>
  <si>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</si>
  <si>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</si>
  <si>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</si>
  <si>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</si>
  <si>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</si>
  <si>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</si>
  <si>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</si>
  <si>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</si>
  <si>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</si>
  <si>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</si>
  <si>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</si>
  <si>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</si>
  <si>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</si>
  <si>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</si>
  <si>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</si>
  <si>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</si>
  <si>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</si>
  <si>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</si>
  <si>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</si>
  <si>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</si>
  <si>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</si>
  <si>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</si>
  <si>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</si>
  <si>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</si>
  <si>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</si>
  <si>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</si>
  <si>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</si>
  <si>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</si>
  <si>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</si>
  <si>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</si>
  <si>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</si>
  <si>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</si>
  <si>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</si>
  <si>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</si>
  <si>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</si>
  <si>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</si>
  <si>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</si>
  <si>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</si>
  <si>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</si>
  <si>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</si>
  <si>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</si>
  <si>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</si>
  <si>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</si>
  <si>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</si>
  <si>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</si>
  <si>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</si>
  <si>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</si>
  <si>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</si>
  <si>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</si>
  <si>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</si>
  <si>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</si>
  <si>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</si>
  <si>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</si>
  <si>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</si>
  <si>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</si>
  <si>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</si>
  <si>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</si>
  <si>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</si>
  <si>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</si>
  <si>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</si>
  <si>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</si>
  <si>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</si>
  <si>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</si>
  <si>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</si>
  <si>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</si>
  <si>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</si>
  <si>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</si>
  <si>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</si>
  <si>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</si>
  <si>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</si>
  <si>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</si>
  <si>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</si>
  <si>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</si>
  <si>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</si>
  <si>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</si>
  <si>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</si>
  <si>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</si>
  <si>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</si>
  <si>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</si>
  <si>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</si>
  <si>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</si>
  <si>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</si>
  <si>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</si>
  <si>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</si>
  <si>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</si>
  <si>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</si>
  <si>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</si>
  <si>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</si>
  <si>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</si>
  <si>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</si>
  <si>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</si>
  <si>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</si>
  <si>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</si>
  <si>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</si>
  <si>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</si>
  <si>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</si>
  <si>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</si>
  <si>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</si>
  <si>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</si>
  <si>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</si>
  <si>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</si>
  <si>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</si>
  <si>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</si>
  <si>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</si>
  <si>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</si>
  <si>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</si>
  <si>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</si>
  <si>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</si>
  <si>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</si>
  <si>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</si>
  <si>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</si>
  <si>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</si>
  <si>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</si>
  <si>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</si>
  <si>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</si>
  <si>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</si>
  <si>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</si>
  <si>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</si>
  <si>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</si>
  <si>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</si>
  <si>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</si>
  <si>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</si>
  <si>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</si>
  <si>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</si>
  <si>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</si>
  <si>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</si>
  <si>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</si>
  <si>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</si>
  <si>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</si>
  <si>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</si>
  <si>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</si>
  <si>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</si>
  <si>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</si>
  <si>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</si>
  <si>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</si>
  <si>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</si>
  <si>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</si>
  <si>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</si>
  <si>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</si>
  <si>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</si>
  <si>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</si>
  <si>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</si>
  <si>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</si>
  <si>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</si>
  <si>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</si>
  <si>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</si>
  <si>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</si>
  <si>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</si>
  <si>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</si>
  <si>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</si>
  <si>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</si>
  <si>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</si>
  <si>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</si>
  <si>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</si>
  <si>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</si>
  <si>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</si>
  <si>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</si>
  <si>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</si>
  <si>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</si>
  <si>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</si>
  <si>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</si>
  <si>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</si>
  <si>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</si>
  <si>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</si>
  <si>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</si>
  <si>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</si>
  <si>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</si>
  <si>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</si>
  <si>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</si>
  <si>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</si>
  <si>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</si>
  <si>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</si>
  <si>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</si>
  <si>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</si>
  <si>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</si>
  <si>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</si>
  <si>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</si>
  <si>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</si>
  <si>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</si>
  <si>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</si>
  <si>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</si>
  <si>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</si>
  <si>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</si>
  <si>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</si>
  <si>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</si>
  <si>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</si>
  <si>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</si>
  <si>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</si>
  <si>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</si>
  <si>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</si>
  <si>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</si>
  <si>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</si>
  <si>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</si>
  <si>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</si>
  <si>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</si>
  <si>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</si>
  <si>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</si>
  <si>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</si>
  <si>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</si>
  <si>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</si>
  <si>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</si>
  <si>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</si>
  <si>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</si>
  <si>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</si>
  <si>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</si>
  <si>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</si>
  <si>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</si>
  <si>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</si>
  <si>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</si>
  <si>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</si>
  <si>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</si>
  <si>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</si>
  <si>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</si>
  <si>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</si>
  <si>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</si>
  <si>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</si>
  <si>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</si>
  <si>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</si>
  <si>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</si>
  <si>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</si>
  <si>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</si>
  <si>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</si>
  <si>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</si>
  <si>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</si>
  <si>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</si>
  <si>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</si>
  <si>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</si>
  <si>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</si>
  <si>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</si>
  <si>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</si>
  <si>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</si>
  <si>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</si>
  <si>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</si>
  <si>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</si>
  <si>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</si>
  <si>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</si>
  <si>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</si>
  <si>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</si>
  <si>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</si>
  <si>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</si>
  <si>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</si>
  <si>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</si>
  <si>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</si>
  <si>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</si>
  <si>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</si>
  <si>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</si>
  <si>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</si>
  <si>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</si>
  <si>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</si>
  <si>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</si>
  <si>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</si>
  <si>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</si>
  <si>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</si>
  <si>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</si>
  <si>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</si>
  <si>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</si>
  <si>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</si>
  <si>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</si>
  <si>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</si>
  <si>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</si>
  <si>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</si>
  <si>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</si>
  <si>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</si>
  <si>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</si>
  <si>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</si>
  <si>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</si>
  <si>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</si>
  <si>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</si>
  <si>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</si>
  <si>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</si>
  <si>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</si>
  <si>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</si>
  <si>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</si>
  <si>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</si>
  <si>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</si>
  <si>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</si>
  <si>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</si>
  <si>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</si>
  <si>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</si>
  <si>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</si>
  <si>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</si>
  <si>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</si>
  <si>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</si>
  <si>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</si>
  <si>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</si>
  <si>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</si>
  <si>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</si>
  <si>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</si>
  <si>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</si>
  <si>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</si>
  <si>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</si>
  <si>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</si>
  <si>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</si>
  <si>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</si>
  <si>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</si>
  <si>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</si>
  <si>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</si>
  <si>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</si>
  <si>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</si>
  <si>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</si>
  <si>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</si>
  <si>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</si>
  <si>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</si>
  <si>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</si>
  <si>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</si>
  <si>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</si>
  <si>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</si>
  <si>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</si>
  <si>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</si>
  <si>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</si>
  <si>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</si>
  <si>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</si>
  <si>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</si>
  <si>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</si>
  <si>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</si>
  <si>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</si>
  <si>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</si>
  <si>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</si>
  <si>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</si>
  <si>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</si>
  <si>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</si>
  <si>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</si>
  <si>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</si>
  <si>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</si>
  <si>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</si>
  <si>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</si>
  <si>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</si>
  <si>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</si>
  <si>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</si>
  <si>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</si>
  <si>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</si>
  <si>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</si>
  <si>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</si>
  <si>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</si>
  <si>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</si>
  <si>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</si>
  <si>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</si>
  <si>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</si>
  <si>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</si>
  <si>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</si>
  <si>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</si>
  <si>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</si>
  <si>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</si>
  <si>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</si>
  <si>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</si>
  <si>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</si>
  <si>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</si>
  <si>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</si>
  <si>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</si>
  <si>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</si>
  <si>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</si>
  <si>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</si>
  <si>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</si>
  <si>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</si>
  <si>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</si>
  <si>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</si>
  <si>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</si>
  <si>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</si>
  <si>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</si>
  <si>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</si>
  <si>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</si>
  <si>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</si>
  <si>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</si>
  <si>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</si>
  <si>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</si>
  <si>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</si>
  <si>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</si>
  <si>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</si>
  <si>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</si>
  <si>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</si>
  <si>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</si>
  <si>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</si>
  <si>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</si>
  <si>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</si>
  <si>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</si>
  <si>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</si>
  <si>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</si>
  <si>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</si>
  <si>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</si>
  <si>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</si>
  <si>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</si>
  <si>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</si>
  <si>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</si>
  <si>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</si>
  <si>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</si>
  <si>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</si>
  <si>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</si>
  <si>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</si>
  <si>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</si>
  <si>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</si>
  <si>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</si>
  <si>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</si>
  <si>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</si>
  <si>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</si>
  <si>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</si>
  <si>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</si>
  <si>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</si>
  <si>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</si>
  <si>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</si>
  <si>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</si>
  <si>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</si>
  <si>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</si>
  <si>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</si>
  <si>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</si>
  <si>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</si>
  <si>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</si>
  <si>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</si>
  <si>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</si>
  <si>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</si>
  <si>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</si>
  <si>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</si>
  <si>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</si>
  <si>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</si>
  <si>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</si>
  <si>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</si>
  <si>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</si>
  <si>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</si>
  <si>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</si>
  <si>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</si>
  <si>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</si>
  <si>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</si>
  <si>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</si>
  <si>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</si>
  <si>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</si>
  <si>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</si>
  <si>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</si>
  <si>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</si>
  <si>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</si>
  <si>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</si>
  <si>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</si>
  <si>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</si>
  <si>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</si>
  <si>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</si>
  <si>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</si>
  <si>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</si>
  <si>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</si>
  <si>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</si>
  <si>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</si>
  <si>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</si>
  <si>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</si>
  <si>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</si>
  <si>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</si>
  <si>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</si>
  <si>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</si>
  <si>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</si>
  <si>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</si>
  <si>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</si>
  <si>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</si>
  <si>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</si>
  <si>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</si>
  <si>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</si>
  <si>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</si>
  <si>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</si>
  <si>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</si>
  <si>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</si>
  <si>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</si>
  <si>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</si>
  <si>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</si>
  <si>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</si>
  <si>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</si>
  <si>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</si>
  <si>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</si>
  <si>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</si>
  <si>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</si>
  <si>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</si>
  <si>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</si>
  <si>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</si>
  <si>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</si>
  <si>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</si>
  <si>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</si>
  <si>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</si>
  <si>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</si>
  <si>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</si>
  <si>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</si>
  <si>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</si>
  <si>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</si>
  <si>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</si>
  <si>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</si>
  <si>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</si>
  <si>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</si>
  <si>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</si>
  <si>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</si>
  <si>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</si>
  <si>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</si>
  <si>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</si>
  <si>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</si>
  <si>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</si>
  <si>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</si>
  <si>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</si>
  <si>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</si>
  <si>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</si>
  <si>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</si>
  <si>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</si>
  <si>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</si>
  <si>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</si>
  <si>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</si>
  <si>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</si>
  <si>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</si>
  <si>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</si>
  <si>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</si>
  <si>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</si>
  <si>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</si>
  <si>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</si>
  <si>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</si>
  <si>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</si>
  <si>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</si>
  <si>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</si>
  <si>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</si>
  <si>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</si>
  <si>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</si>
  <si>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</si>
  <si>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</si>
  <si>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</si>
  <si>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</si>
  <si>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</si>
  <si>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</si>
  <si>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</si>
  <si>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</si>
  <si>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</si>
  <si>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</si>
  <si>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</si>
  <si>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</si>
  <si>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</si>
  <si>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</si>
  <si>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</si>
  <si>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</si>
  <si>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</si>
  <si>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</si>
  <si>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</si>
  <si>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</si>
  <si>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</si>
  <si>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</si>
  <si>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</si>
  <si>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</si>
  <si>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</si>
  <si>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</si>
  <si>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</si>
  <si>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</si>
  <si>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</si>
  <si>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</si>
  <si>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</si>
  <si>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</si>
  <si>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</si>
  <si>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</si>
  <si>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</si>
  <si>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</si>
  <si>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</si>
  <si>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</si>
  <si>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</si>
  <si>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</si>
  <si>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</si>
  <si>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</si>
  <si>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</si>
  <si>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</si>
  <si>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</si>
  <si>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</si>
  <si>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</si>
  <si>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</si>
  <si>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</si>
  <si>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</si>
  <si>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</si>
  <si>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</si>
  <si>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</si>
  <si>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</si>
  <si>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</si>
  <si>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</si>
  <si>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</si>
  <si>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</si>
  <si>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</si>
  <si>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</si>
  <si>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</si>
  <si>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</si>
  <si>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</si>
  <si>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</si>
  <si>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</si>
  <si>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</si>
  <si>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</si>
  <si>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</si>
  <si>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</si>
  <si>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</si>
  <si>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</si>
  <si>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</si>
  <si>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</si>
  <si>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</si>
  <si>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</si>
  <si>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</si>
  <si>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</si>
  <si>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</si>
  <si>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</si>
  <si>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</si>
  <si>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</si>
  <si>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</si>
  <si>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</si>
  <si>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</si>
  <si>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</si>
  <si>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</si>
  <si>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</si>
  <si>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</si>
  <si>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</si>
  <si>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</si>
  <si>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</si>
  <si>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</si>
  <si>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</si>
  <si>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</si>
  <si>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</si>
  <si>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</si>
  <si>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</si>
  <si>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</si>
  <si>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</si>
  <si>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</si>
  <si>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</si>
  <si>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</si>
  <si>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</si>
  <si>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</si>
  <si>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</si>
  <si>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</si>
  <si>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</si>
  <si>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</si>
  <si>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</si>
  <si>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</si>
  <si>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</si>
  <si>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</si>
  <si>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</si>
  <si>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</si>
  <si>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</si>
  <si>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</si>
  <si>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</si>
  <si>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</si>
  <si>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</si>
  <si>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</si>
  <si>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</si>
  <si>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</si>
  <si>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</si>
  <si>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</si>
  <si>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</si>
  <si>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</si>
  <si>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</si>
  <si>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</si>
  <si>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</si>
  <si>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</si>
  <si>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</si>
  <si>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</si>
  <si>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</si>
  <si>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</si>
  <si>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</si>
  <si>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</si>
  <si>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</si>
  <si>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</si>
  <si>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</si>
  <si>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</si>
  <si>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</si>
  <si>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</si>
  <si>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</si>
  <si>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</si>
  <si>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</si>
  <si>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</si>
  <si>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</si>
  <si>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</si>
  <si>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</si>
  <si>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</si>
  <si>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</si>
  <si>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</si>
  <si>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</si>
  <si>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</si>
  <si>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</si>
  <si>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</si>
  <si>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</si>
  <si>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</si>
  <si>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</si>
  <si>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</si>
  <si>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</si>
  <si>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</si>
  <si>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</si>
  <si>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</si>
  <si>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</si>
  <si>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</si>
  <si>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</si>
  <si>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</si>
  <si>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</si>
  <si>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</si>
  <si>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</si>
  <si>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</si>
  <si>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</si>
  <si>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</si>
  <si>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</si>
  <si>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</si>
  <si>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</si>
  <si>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</si>
  <si>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</si>
  <si>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</si>
  <si>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</si>
  <si>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</si>
  <si>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</si>
  <si>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</si>
  <si>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</si>
  <si>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</si>
  <si>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</si>
  <si>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</si>
  <si>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</si>
  <si>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</si>
  <si>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</si>
  <si>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</si>
  <si>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</si>
  <si>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</si>
  <si>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</si>
  <si>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</si>
  <si>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</si>
  <si>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</si>
  <si>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</si>
  <si>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</si>
  <si>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</si>
  <si>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</si>
  <si>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</si>
  <si>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</si>
  <si>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</si>
  <si>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</si>
  <si>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</si>
  <si>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</si>
  <si>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</si>
  <si>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</si>
  <si>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</si>
  <si>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</si>
  <si>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</si>
  <si>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</si>
  <si>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</si>
  <si>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</si>
  <si>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</si>
  <si>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</si>
  <si>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</si>
  <si>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</si>
  <si>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</si>
  <si>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</si>
  <si>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</si>
  <si>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</si>
  <si>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</si>
  <si>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</si>
  <si>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</si>
  <si>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</si>
  <si>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</si>
  <si>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</si>
  <si>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</si>
  <si>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</si>
  <si>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</si>
  <si>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</si>
  <si>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</si>
  <si>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</si>
  <si>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</si>
  <si>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</si>
  <si>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</si>
  <si>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</si>
  <si>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</si>
  <si>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</si>
  <si>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</si>
  <si>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</si>
  <si>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</si>
  <si>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</si>
  <si>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</si>
  <si>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</si>
  <si>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</si>
  <si>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</si>
  <si>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</si>
  <si>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</si>
  <si>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</si>
  <si>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</si>
  <si>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</si>
  <si>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</si>
  <si>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</si>
  <si>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</si>
  <si>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</si>
  <si>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</si>
  <si>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</si>
  <si>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</si>
  <si>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</si>
  <si>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</si>
  <si>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</si>
  <si>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</si>
  <si>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</si>
  <si>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</si>
  <si>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</si>
  <si>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</si>
  <si>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</si>
  <si>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</si>
  <si>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</si>
  <si>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</si>
  <si>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</si>
  <si>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</si>
  <si>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</si>
  <si>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</si>
  <si>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</si>
  <si>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</si>
  <si>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</si>
  <si>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</si>
  <si>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</si>
  <si>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</si>
  <si>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</si>
  <si>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</si>
  <si>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</si>
  <si>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</si>
  <si>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</si>
  <si>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</si>
  <si>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</si>
  <si>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</si>
  <si>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</si>
  <si>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</si>
  <si>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</si>
  <si>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</si>
  <si>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</si>
  <si>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</si>
  <si>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</si>
  <si>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</si>
  <si>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</si>
  <si>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</si>
  <si>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</si>
  <si>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</si>
  <si>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</si>
  <si>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</si>
  <si>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</si>
  <si>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</si>
  <si>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</si>
  <si>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</si>
  <si>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</si>
  <si>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</si>
  <si>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</si>
  <si>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</si>
  <si>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</si>
  <si>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</si>
  <si>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</si>
  <si>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</si>
  <si>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</si>
  <si>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</si>
  <si>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</si>
  <si>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</si>
  <si>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</si>
  <si>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</si>
  <si>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</si>
  <si>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</si>
  <si>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</si>
  <si>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</si>
  <si>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</si>
  <si>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</si>
  <si>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</si>
  <si>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</si>
  <si>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</si>
  <si>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</si>
  <si>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</si>
  <si>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</si>
  <si>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</si>
  <si>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</si>
  <si>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</si>
  <si>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</si>
  <si>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</si>
  <si>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</si>
  <si>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</si>
  <si>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</si>
  <si>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</si>
  <si>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</si>
  <si>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</si>
  <si>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</si>
  <si>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</si>
  <si>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</si>
  <si>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</si>
  <si>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</si>
  <si>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</si>
  <si>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</si>
  <si>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</si>
  <si>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</si>
  <si>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</si>
  <si>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</si>
  <si>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</si>
  <si>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</si>
  <si>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</si>
  <si>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</si>
  <si>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</si>
  <si>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</si>
  <si>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</si>
  <si>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</si>
  <si>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</si>
  <si>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</si>
  <si>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</si>
  <si>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</si>
  <si>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</si>
  <si>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</si>
  <si>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</si>
  <si>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</si>
  <si>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</si>
  <si>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</si>
  <si>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</si>
  <si>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</si>
  <si>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</si>
  <si>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</si>
  <si>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</si>
  <si>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</si>
  <si>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</si>
  <si>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</si>
  <si>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</si>
  <si>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</si>
  <si>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</si>
  <si>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</si>
  <si>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</si>
  <si>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</si>
  <si>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</si>
  <si>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</si>
  <si>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</si>
  <si>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</si>
  <si>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</si>
  <si>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</si>
  <si>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</si>
  <si>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</si>
  <si>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</si>
  <si>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</si>
  <si>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</si>
  <si>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</si>
  <si>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</si>
  <si>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</si>
  <si>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</si>
  <si>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</si>
  <si>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</si>
  <si>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</si>
  <si>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</si>
  <si>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</si>
  <si>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</si>
  <si>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</si>
  <si>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</si>
  <si>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</si>
  <si>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</si>
  <si>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</si>
  <si>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</si>
  <si>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</si>
  <si>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</si>
  <si>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</si>
  <si>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</si>
  <si>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</si>
  <si>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</si>
  <si>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</si>
  <si>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</si>
  <si>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</si>
  <si>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</si>
  <si>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</si>
  <si>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</si>
  <si>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</si>
  <si>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</si>
  <si>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</si>
  <si>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</si>
  <si>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</si>
  <si>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</si>
  <si>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</si>
  <si>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</si>
  <si>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</si>
  <si>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</si>
  <si>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</si>
  <si>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</si>
  <si>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</si>
  <si>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</si>
  <si>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</si>
  <si>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</si>
  <si>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</si>
  <si>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</si>
  <si>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</si>
  <si>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</si>
  <si>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</si>
  <si>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</si>
  <si>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</si>
  <si>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</si>
  <si>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</si>
  <si>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</si>
  <si>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</si>
  <si>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</si>
  <si>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</si>
  <si>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</si>
  <si>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</si>
  <si>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</si>
  <si>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</si>
  <si>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</si>
  <si>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</si>
  <si>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</si>
  <si>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</si>
  <si>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</si>
  <si>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</si>
  <si>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</si>
  <si>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</si>
  <si>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</si>
  <si>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</si>
  <si>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</si>
  <si>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</si>
  <si>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</si>
  <si>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</si>
  <si>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</si>
  <si>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</si>
  <si>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</si>
  <si>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</si>
  <si>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</si>
  <si>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</si>
  <si>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</si>
  <si>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</si>
  <si>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</si>
  <si>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</si>
  <si>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</si>
  <si>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</si>
  <si>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</si>
  <si>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</si>
  <si>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</si>
  <si>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</si>
  <si>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</si>
  <si>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</si>
  <si>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</si>
  <si>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</si>
  <si>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</si>
  <si>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</si>
  <si>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</si>
  <si>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</si>
  <si>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</si>
  <si>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</si>
  <si>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</si>
  <si>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</si>
  <si>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</si>
  <si>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</si>
  <si>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</si>
  <si>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</si>
  <si>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</si>
  <si>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</si>
  <si>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</si>
  <si>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</si>
  <si>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</si>
  <si>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</si>
  <si>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</si>
  <si>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</si>
  <si>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</si>
  <si>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</si>
  <si>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</si>
  <si>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</si>
  <si>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</si>
  <si>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</si>
  <si>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</si>
  <si>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</si>
  <si>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</si>
  <si>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</si>
  <si>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</si>
  <si>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</si>
  <si>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</si>
  <si>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</si>
  <si>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</si>
  <si>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</si>
  <si>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</si>
  <si>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</si>
  <si>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</si>
  <si>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</si>
  <si>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</si>
  <si>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</si>
  <si>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</si>
  <si>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</si>
  <si>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</si>
  <si>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</si>
  <si>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</si>
  <si>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</si>
  <si>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</si>
  <si>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</si>
  <si>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</si>
  <si>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</si>
  <si>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</si>
  <si>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</si>
  <si>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</si>
  <si>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</si>
  <si>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</si>
  <si>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</si>
  <si>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</si>
  <si>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</si>
  <si>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</si>
  <si>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</si>
  <si>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</si>
  <si>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</si>
  <si>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</si>
  <si>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</si>
  <si>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</si>
  <si>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</si>
  <si>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</si>
  <si>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</si>
  <si>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</si>
  <si>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</si>
  <si>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</si>
  <si>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</si>
  <si>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</si>
  <si>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</si>
  <si>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</si>
  <si>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</si>
  <si>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</si>
  <si>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</si>
  <si>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</si>
  <si>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</si>
  <si>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</si>
  <si>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</si>
  <si>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</si>
  <si>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</si>
  <si>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</si>
  <si>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</si>
  <si>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</si>
  <si>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</si>
  <si>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</si>
  <si>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</si>
  <si>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</si>
  <si>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</si>
  <si>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</si>
  <si>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</si>
  <si>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</si>
  <si>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</si>
  <si>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</si>
  <si>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</si>
  <si>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</si>
  <si>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</si>
  <si>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</si>
  <si>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</si>
  <si>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</si>
  <si>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</si>
  <si>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</si>
  <si>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</si>
  <si>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</si>
  <si>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</si>
  <si>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</si>
  <si>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</si>
  <si>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</si>
  <si>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</si>
  <si>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</si>
  <si>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</si>
  <si>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</si>
  <si>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</si>
  <si>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</si>
  <si>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</si>
  <si>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</si>
  <si>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</si>
  <si>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</si>
  <si>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</si>
  <si>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</si>
  <si>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</si>
  <si>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</si>
  <si>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</si>
  <si>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</si>
  <si>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</si>
  <si>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</si>
  <si>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</si>
  <si>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</si>
  <si>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</si>
  <si>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</si>
  <si>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</si>
  <si>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</si>
  <si>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</si>
  <si>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</si>
  <si>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</si>
  <si>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</si>
  <si>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</si>
  <si>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</si>
  <si>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</si>
  <si>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</si>
  <si>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</si>
  <si>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</si>
  <si>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</si>
  <si>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</si>
  <si>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</si>
  <si>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</si>
  <si>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</si>
  <si>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</si>
  <si>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</si>
  <si>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</si>
  <si>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</si>
  <si>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</si>
  <si>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</si>
  <si>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</si>
  <si>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</si>
  <si>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</si>
  <si>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</si>
  <si>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</si>
  <si>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</si>
  <si>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</si>
  <si>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</si>
  <si>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</si>
  <si>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</si>
  <si>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</si>
  <si>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</si>
  <si>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</si>
  <si>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</si>
  <si>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</si>
  <si>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</si>
  <si>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</si>
  <si>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</si>
  <si>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</si>
  <si>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</si>
  <si>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</si>
  <si>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</si>
  <si>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</si>
  <si>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</si>
  <si>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</si>
  <si>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</si>
  <si>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</si>
  <si>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</si>
  <si>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</si>
  <si>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</si>
  <si>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</si>
  <si>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</si>
  <si>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</si>
  <si>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</si>
  <si>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</si>
  <si>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</si>
  <si>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</si>
  <si>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</si>
  <si>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</si>
  <si>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</si>
  <si>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</si>
  <si>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</si>
  <si>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</si>
  <si>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</si>
  <si>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</si>
  <si>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</si>
  <si>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</si>
  <si>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</si>
  <si>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</si>
  <si>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</si>
  <si>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</si>
  <si>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</si>
  <si>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</si>
  <si>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</si>
  <si>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</si>
  <si>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</si>
  <si>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</si>
  <si>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</si>
  <si>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</si>
  <si>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</si>
  <si>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</si>
  <si>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</si>
  <si>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</si>
  <si>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</si>
  <si>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</si>
  <si>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</si>
  <si>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</si>
  <si>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</si>
  <si>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</si>
  <si>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</si>
  <si>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</si>
  <si>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</si>
  <si>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</si>
  <si>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</si>
  <si>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</si>
  <si>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</si>
  <si>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</si>
  <si>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</si>
  <si>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</si>
  <si>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</si>
  <si>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</si>
  <si>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</si>
  <si>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</si>
  <si>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</si>
  <si>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</si>
  <si>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</si>
  <si>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</si>
  <si>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</si>
  <si>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</si>
  <si>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</si>
  <si>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</si>
  <si>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</si>
  <si>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</si>
  <si>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</si>
  <si>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</si>
  <si>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</si>
  <si>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</si>
  <si>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</si>
  <si>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</si>
  <si>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</si>
  <si>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</si>
  <si>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</si>
  <si>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</si>
  <si>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</si>
  <si>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</si>
  <si>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</si>
  <si>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</si>
  <si>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</si>
  <si>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</si>
  <si>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</si>
  <si>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</si>
  <si>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</si>
  <si>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</si>
  <si>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</si>
  <si>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</si>
  <si>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</si>
  <si>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</si>
  <si>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</si>
  <si>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</si>
  <si>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</si>
  <si>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</si>
  <si>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</si>
  <si>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</si>
  <si>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</si>
  <si>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</si>
  <si>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</si>
  <si>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</si>
  <si>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</si>
  <si>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</si>
  <si>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</si>
  <si>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</si>
  <si>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</si>
  <si>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</si>
  <si>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</si>
  <si>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</si>
  <si>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</si>
  <si>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</si>
  <si>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</si>
  <si>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</si>
  <si>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</si>
  <si>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</si>
  <si>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</si>
  <si>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</si>
  <si>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</si>
  <si>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</si>
  <si>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</si>
  <si>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</si>
  <si>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</si>
  <si>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</si>
  <si>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</si>
  <si>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</si>
  <si>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</si>
  <si>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</si>
  <si>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</si>
  <si>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</si>
  <si>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</si>
  <si>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</si>
  <si>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</si>
  <si>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</si>
  <si>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</si>
  <si>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</si>
  <si>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</si>
  <si>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</si>
  <si>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</si>
  <si>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</si>
  <si>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</si>
  <si>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</si>
  <si>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</si>
  <si>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</si>
  <si>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</si>
  <si>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</si>
  <si>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</si>
  <si>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</si>
  <si>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</si>
  <si>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</si>
  <si>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</si>
  <si>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</si>
  <si>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</si>
  <si>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</si>
  <si>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</si>
  <si>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</si>
  <si>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</si>
  <si>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</si>
  <si>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</si>
  <si>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</si>
  <si>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</si>
  <si>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</si>
  <si>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</si>
  <si>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</si>
  <si>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</si>
  <si>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</si>
  <si>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</si>
  <si>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</si>
  <si>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</si>
  <si>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</si>
  <si>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</si>
  <si>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</si>
  <si>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</si>
  <si>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</si>
  <si>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</si>
  <si>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</si>
  <si>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</si>
  <si>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</si>
  <si>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</si>
  <si>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</si>
  <si>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</si>
  <si>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</si>
  <si>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</si>
  <si>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</si>
  <si>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</si>
  <si>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</si>
  <si>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</si>
  <si>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</si>
  <si>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</si>
  <si>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</si>
  <si>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</si>
  <si>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</si>
  <si>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</si>
  <si>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</si>
  <si>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</si>
  <si>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</si>
  <si>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</si>
  <si>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</si>
  <si>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</si>
  <si>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</si>
  <si>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</si>
  <si>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</si>
  <si>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</si>
  <si>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</si>
  <si>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</si>
  <si>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</si>
  <si>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</si>
  <si>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</si>
  <si>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</si>
  <si>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</si>
  <si>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</si>
  <si>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</si>
  <si>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</si>
  <si>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</si>
  <si>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</si>
  <si>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</si>
  <si>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</si>
  <si>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</si>
  <si>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</si>
  <si>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</si>
  <si>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</si>
  <si>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</si>
  <si>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</si>
  <si>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</si>
  <si>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</si>
  <si>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</si>
  <si>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</si>
  <si>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</si>
  <si>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</si>
  <si>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</si>
  <si>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</si>
  <si>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</si>
  <si>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</si>
  <si>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</si>
  <si>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</si>
  <si>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</si>
  <si>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</si>
  <si>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</si>
  <si>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</si>
  <si>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</si>
  <si>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</si>
  <si>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</si>
  <si>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</si>
  <si>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</si>
  <si>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</si>
  <si>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</si>
  <si>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</si>
  <si>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</si>
  <si>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</si>
  <si>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</si>
  <si>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</si>
  <si>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</si>
  <si>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</si>
  <si>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</si>
  <si>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</si>
  <si>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</si>
  <si>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</si>
  <si>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</si>
  <si>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</si>
  <si>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</si>
  <si>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</si>
  <si>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</si>
  <si>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</si>
  <si>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</si>
  <si>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</si>
  <si>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</si>
  <si>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</si>
  <si>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</si>
  <si>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</si>
  <si>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</si>
  <si>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</si>
  <si>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</si>
  <si>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</si>
  <si>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</si>
  <si>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</si>
  <si>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</si>
  <si>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</si>
  <si>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</si>
  <si>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</si>
  <si>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</si>
  <si>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</si>
  <si>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</si>
  <si>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</si>
  <si>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</si>
  <si>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</si>
  <si>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</si>
  <si>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</si>
  <si>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</si>
  <si>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</si>
  <si>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</si>
  <si>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</si>
  <si>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</si>
  <si>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</si>
  <si>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</si>
  <si>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</si>
  <si>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</si>
  <si>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</si>
  <si>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</si>
  <si>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</si>
  <si>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</si>
  <si>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</si>
  <si>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</si>
  <si>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</si>
  <si>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</si>
  <si>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</si>
  <si>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</si>
  <si>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</si>
  <si>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</si>
  <si>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</si>
  <si>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</si>
  <si>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</si>
  <si>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</si>
  <si>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</si>
  <si>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</si>
  <si>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</si>
  <si>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</si>
  <si>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</si>
  <si>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</si>
  <si>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</si>
  <si>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</si>
  <si>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</si>
  <si>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</si>
  <si>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</si>
  <si>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</si>
  <si>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</si>
  <si>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</si>
  <si>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</si>
  <si>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</si>
  <si>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</si>
  <si>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</si>
  <si>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</si>
  <si>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</si>
  <si>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</si>
  <si>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</si>
  <si>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</si>
  <si>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</si>
  <si>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</si>
  <si>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</si>
  <si>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</si>
  <si>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</si>
  <si>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</si>
  <si>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</si>
  <si>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</si>
  <si>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</si>
  <si>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</si>
  <si>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</si>
  <si>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</si>
  <si>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</si>
  <si>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</si>
  <si>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</si>
  <si>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</si>
  <si>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</si>
  <si>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</si>
  <si>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</si>
  <si>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</si>
  <si>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</si>
  <si>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</si>
  <si>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</si>
  <si>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</si>
  <si>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</si>
  <si>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</si>
  <si>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</si>
  <si>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</si>
  <si>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</si>
  <si>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</si>
  <si>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</si>
  <si>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</si>
  <si>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</si>
  <si>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</si>
  <si>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</si>
  <si>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</si>
  <si>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</si>
  <si>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</si>
  <si>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</si>
  <si>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</si>
  <si>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</si>
  <si>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</si>
  <si>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</si>
  <si>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</si>
  <si>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</si>
  <si>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</si>
  <si>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</si>
  <si>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</si>
  <si>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</si>
  <si>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</si>
  <si>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</si>
  <si>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</si>
  <si>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</si>
  <si>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</si>
  <si>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</si>
  <si>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</si>
  <si>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</si>
  <si>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</si>
  <si>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</si>
  <si>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</si>
  <si>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</si>
  <si>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</si>
  <si>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</si>
  <si>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</si>
  <si>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</si>
  <si>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</si>
  <si>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</si>
  <si>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</si>
  <si>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</si>
  <si>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</si>
  <si>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</si>
  <si>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</si>
  <si>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</si>
  <si>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</si>
  <si>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</si>
  <si>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</si>
  <si>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</si>
  <si>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</si>
  <si>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</si>
  <si>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</si>
  <si>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</si>
  <si>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</si>
  <si>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</si>
  <si>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</si>
  <si>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</si>
  <si>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</si>
  <si>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</si>
  <si>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</si>
  <si>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</si>
  <si>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</si>
  <si>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</si>
  <si>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</si>
  <si>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</si>
  <si>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</si>
  <si>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</si>
  <si>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</si>
  <si>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</si>
  <si>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</si>
  <si>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</si>
  <si>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</si>
  <si>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</si>
  <si>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</si>
  <si>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</si>
  <si>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</si>
  <si>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</si>
  <si>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</si>
  <si>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</si>
  <si>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</si>
  <si>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</si>
  <si>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</si>
  <si>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</si>
  <si>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</si>
  <si>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</si>
  <si>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</si>
  <si>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</si>
  <si>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</si>
  <si>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</si>
  <si>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</si>
  <si>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</si>
  <si>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</si>
  <si>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</si>
  <si>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</si>
  <si>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</si>
  <si>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</si>
  <si>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</si>
  <si>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</si>
  <si>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</si>
  <si>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</si>
  <si>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</si>
  <si>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</si>
  <si>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</si>
  <si>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</si>
  <si>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</si>
  <si>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</si>
  <si>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</si>
  <si>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</si>
  <si>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</si>
  <si>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</si>
  <si>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</si>
  <si>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</si>
  <si>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</si>
  <si>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</si>
  <si>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</si>
  <si>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</si>
  <si>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</si>
  <si>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</si>
  <si>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</si>
  <si>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</si>
  <si>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</si>
  <si>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</si>
  <si>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</si>
  <si>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</si>
  <si>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</si>
  <si>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</si>
  <si>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</si>
  <si>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</si>
  <si>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</si>
  <si>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</si>
  <si>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</si>
  <si>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</si>
  <si>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</si>
  <si>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</si>
  <si>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</si>
  <si>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</si>
  <si>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</si>
  <si>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</si>
  <si>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</si>
  <si>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</si>
  <si>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</si>
  <si>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</si>
  <si>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</si>
  <si>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</si>
  <si>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</si>
  <si>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</si>
  <si>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</si>
  <si>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</si>
  <si>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</si>
  <si>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</si>
  <si>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</si>
  <si>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</si>
  <si>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</si>
  <si>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</si>
  <si>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</si>
  <si>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</si>
  <si>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</si>
  <si>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</si>
  <si>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</si>
  <si>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</si>
  <si>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</si>
  <si>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</si>
  <si>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</si>
  <si>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</si>
  <si>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</si>
  <si>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</si>
  <si>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</si>
  <si>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</si>
  <si>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</si>
  <si>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</si>
  <si>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</si>
  <si>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</si>
  <si>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</si>
  <si>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</si>
  <si>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</si>
  <si>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</si>
  <si>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</si>
  <si>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</si>
  <si>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</si>
  <si>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</si>
  <si>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</si>
  <si>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</si>
  <si>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</si>
  <si>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</si>
  <si>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</si>
  <si>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</si>
  <si>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</si>
  <si>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</si>
  <si>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</si>
  <si>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</si>
  <si>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</si>
  <si>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</si>
  <si>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</si>
  <si>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</si>
  <si>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</si>
  <si>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</si>
  <si>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</si>
  <si>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</si>
  <si>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</si>
  <si>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</si>
  <si>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</si>
  <si>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</si>
  <si>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</si>
  <si>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</si>
  <si>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</si>
  <si>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</si>
  <si>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</si>
  <si>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</si>
  <si>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</si>
  <si>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</si>
  <si>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</si>
  <si>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</si>
  <si>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</si>
  <si>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</si>
  <si>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</si>
  <si>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</si>
  <si>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</si>
  <si>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</si>
  <si>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</si>
  <si>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</si>
  <si>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</si>
  <si>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</si>
  <si>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</si>
  <si>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</si>
  <si>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</si>
  <si>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</si>
  <si>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</si>
  <si>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</si>
  <si>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</si>
  <si>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</si>
  <si>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</si>
  <si>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</si>
  <si>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</si>
  <si>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</si>
  <si>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</si>
  <si>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</si>
  <si>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</si>
  <si>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</si>
  <si>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</si>
  <si>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</si>
  <si>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</si>
  <si>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</si>
  <si>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</si>
  <si>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</si>
  <si>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</si>
  <si>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</si>
  <si>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</si>
  <si>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</si>
  <si>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</si>
  <si>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</si>
  <si>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</si>
  <si>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</si>
  <si>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</si>
  <si>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</si>
  <si>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</si>
  <si>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</si>
  <si>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</si>
  <si>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</si>
  <si>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</si>
  <si>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</si>
  <si>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</si>
  <si>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</si>
  <si>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</si>
  <si>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</si>
  <si>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</si>
  <si>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</si>
  <si>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</si>
  <si>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</si>
  <si>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</si>
  <si>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</si>
  <si>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</si>
  <si>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</si>
  <si>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</si>
  <si>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</si>
  <si>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</si>
  <si>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</si>
  <si>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</si>
  <si>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</si>
  <si>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</si>
  <si>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</si>
  <si>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</si>
  <si>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</si>
  <si>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</si>
  <si>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</si>
  <si>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</si>
  <si>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</si>
  <si>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</si>
  <si>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</si>
  <si>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</si>
  <si>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</si>
  <si>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</si>
  <si>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</si>
  <si>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</si>
  <si>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</si>
  <si>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</si>
  <si>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</si>
  <si>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</si>
  <si>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</si>
  <si>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</si>
  <si>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</si>
  <si>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</si>
  <si>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</si>
  <si>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</si>
  <si>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</si>
  <si>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</si>
  <si>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</si>
  <si>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</si>
  <si>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</si>
  <si>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</si>
  <si>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</si>
  <si>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</si>
  <si>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</si>
  <si>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</si>
  <si>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</si>
  <si>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</si>
  <si>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</si>
  <si>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</si>
  <si>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</si>
  <si>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</si>
  <si>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</si>
  <si>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</si>
  <si>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</si>
  <si>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</si>
  <si>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</si>
  <si>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</si>
  <si>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</si>
  <si>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</si>
  <si>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</si>
  <si>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</si>
  <si>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</si>
  <si>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</si>
  <si>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</si>
  <si>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</si>
  <si>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</si>
  <si>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</si>
  <si>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</si>
  <si>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</si>
  <si>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</si>
  <si>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</si>
  <si>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</si>
  <si>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</si>
  <si>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</si>
  <si>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</si>
  <si>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</si>
  <si>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</si>
  <si>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</si>
  <si>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</si>
  <si>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</si>
  <si>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</si>
  <si>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</si>
  <si>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</si>
  <si>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</si>
  <si>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</si>
  <si>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</si>
  <si>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</si>
  <si>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</si>
  <si>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</si>
  <si>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</si>
  <si>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</si>
  <si>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</si>
  <si>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</si>
  <si>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</si>
  <si>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</si>
  <si>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</si>
  <si>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</si>
  <si>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</si>
  <si>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</si>
  <si>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</si>
  <si>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</si>
  <si>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</si>
  <si>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</si>
  <si>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</si>
  <si>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</si>
  <si>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</si>
  <si>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</si>
  <si>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</si>
  <si>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</si>
  <si>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</si>
  <si>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</si>
  <si>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</si>
  <si>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</si>
  <si>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</si>
  <si>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</si>
  <si>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</si>
  <si>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</si>
  <si>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</si>
  <si>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</si>
  <si>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</si>
  <si>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</si>
  <si>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</si>
  <si>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</si>
  <si>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</si>
  <si>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</si>
  <si>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</si>
  <si>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</si>
  <si>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</si>
  <si>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</si>
  <si>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</si>
  <si>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</si>
  <si>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</si>
  <si>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</si>
  <si>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</si>
  <si>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</si>
  <si>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</si>
  <si>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</si>
  <si>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</si>
  <si>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</si>
  <si>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</si>
  <si>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</si>
  <si>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</si>
  <si>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</si>
  <si>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</si>
  <si>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</si>
  <si>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</si>
  <si>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</si>
  <si>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</si>
  <si>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</si>
  <si>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</si>
  <si>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</si>
  <si>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</si>
  <si>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</si>
  <si>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</si>
  <si>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</si>
  <si>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</si>
  <si>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</si>
  <si>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</si>
  <si>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</si>
  <si>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</si>
  <si>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</si>
  <si>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</si>
  <si>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</si>
  <si>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</si>
  <si>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</si>
  <si>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</si>
  <si>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</si>
  <si>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</si>
  <si>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</si>
  <si>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</si>
  <si>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</si>
  <si>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</si>
  <si>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</si>
  <si>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</si>
  <si>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</si>
  <si>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</si>
  <si>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</si>
  <si>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</si>
  <si>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</si>
  <si>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</si>
  <si>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</si>
  <si>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</si>
  <si>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</si>
  <si>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</si>
  <si>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</si>
  <si>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</si>
  <si>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</si>
  <si>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</si>
  <si>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</si>
  <si>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</si>
  <si>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</si>
  <si>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</si>
  <si>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</si>
  <si>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</si>
  <si>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</si>
  <si>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</si>
  <si>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</si>
  <si>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</si>
  <si>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</si>
  <si>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</si>
  <si>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</si>
  <si>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</si>
  <si>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</si>
  <si>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</si>
  <si>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</si>
  <si>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</si>
  <si>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</si>
  <si>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</si>
  <si>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</si>
  <si>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</si>
  <si>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</si>
  <si>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</si>
  <si>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</si>
  <si>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</si>
  <si>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</si>
  <si>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</si>
  <si>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</si>
  <si>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</si>
  <si>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</si>
  <si>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</si>
  <si>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</si>
  <si>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</si>
  <si>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</si>
  <si>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</si>
  <si>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</si>
  <si>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</si>
  <si>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</si>
  <si>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</si>
  <si>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</si>
  <si>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</si>
  <si>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</si>
  <si>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</si>
  <si>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</si>
  <si>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</si>
  <si>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</si>
  <si>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</si>
  <si>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</si>
  <si>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</si>
  <si>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</si>
  <si>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</si>
  <si>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</si>
  <si>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</si>
  <si>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</si>
  <si>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</si>
  <si>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</si>
  <si>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</si>
  <si>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</si>
  <si>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</si>
  <si>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</si>
  <si>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</si>
  <si>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</si>
  <si>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</si>
  <si>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</si>
  <si>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</si>
  <si>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</si>
  <si>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</si>
  <si>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</si>
  <si>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</si>
  <si>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</si>
  <si>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</si>
  <si>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</si>
  <si>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</si>
  <si>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</si>
  <si>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</si>
  <si>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</si>
  <si>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</si>
  <si>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</si>
  <si>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</si>
  <si>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</si>
  <si>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</si>
  <si>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</si>
  <si>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</si>
  <si>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</si>
  <si>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</si>
  <si>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</si>
  <si>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</si>
  <si>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</si>
  <si>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</si>
  <si>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</si>
  <si>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</si>
  <si>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</si>
  <si>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</si>
  <si>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</si>
  <si>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</si>
  <si>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</si>
  <si>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</si>
  <si>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</si>
  <si>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</si>
  <si>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</si>
  <si>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</si>
  <si>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</si>
  <si>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</si>
  <si>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</si>
  <si>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</si>
  <si>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</si>
  <si>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</si>
  <si>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</si>
  <si>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</si>
  <si>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</si>
  <si>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</si>
  <si>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</si>
  <si>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</si>
  <si>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</si>
  <si>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</si>
  <si>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</si>
  <si>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</si>
  <si>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</si>
  <si>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</si>
  <si>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</si>
  <si>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</si>
  <si>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</si>
  <si>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</si>
  <si>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</si>
  <si>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</si>
  <si>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</si>
  <si>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</si>
  <si>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</si>
  <si>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</si>
  <si>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</si>
  <si>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</si>
  <si>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</si>
  <si>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</si>
  <si>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</si>
  <si>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</si>
  <si>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</si>
  <si>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</si>
  <si>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</si>
  <si>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</si>
  <si>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</si>
  <si>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</si>
  <si>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</si>
  <si>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</si>
  <si>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</si>
  <si>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</si>
  <si>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</si>
  <si>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</si>
  <si>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</si>
  <si>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</si>
  <si>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</si>
  <si>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</si>
  <si>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</si>
  <si>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</si>
  <si>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</si>
  <si>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</si>
  <si>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</si>
  <si>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</si>
  <si>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</si>
  <si>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</si>
  <si>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</si>
  <si>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</si>
  <si>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</si>
  <si>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</si>
  <si>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</si>
  <si>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</si>
  <si>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</si>
  <si>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</si>
  <si>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</si>
  <si>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</si>
  <si>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</si>
  <si>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</si>
  <si>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</si>
  <si>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</si>
  <si>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</si>
  <si>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</si>
  <si>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</si>
  <si>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</si>
  <si>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</si>
  <si>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</si>
  <si>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</si>
  <si>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</si>
  <si>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</si>
  <si>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</si>
  <si>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</si>
  <si>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</si>
  <si>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</si>
  <si>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</si>
  <si>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</si>
  <si>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</si>
  <si>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</si>
  <si>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</si>
  <si>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</si>
  <si>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</si>
  <si>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</si>
  <si>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</si>
  <si>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</si>
  <si>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</si>
  <si>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</si>
  <si>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</si>
  <si>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</si>
  <si>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</si>
  <si>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</si>
  <si>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</si>
  <si>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</si>
  <si>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</si>
  <si>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</si>
  <si>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</si>
  <si>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</si>
  <si>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</si>
  <si>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</si>
  <si>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</si>
  <si>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</si>
  <si>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</si>
  <si>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</si>
  <si>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</si>
  <si>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</si>
  <si>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</si>
  <si>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</si>
  <si>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</si>
  <si>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</si>
  <si>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</si>
  <si>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</si>
  <si>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</si>
  <si>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</si>
  <si>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</si>
  <si>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</si>
  <si>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</si>
  <si>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</si>
  <si>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</si>
  <si>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</si>
  <si>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</si>
  <si>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</si>
  <si>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</si>
  <si>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</si>
  <si>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</si>
  <si>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</si>
  <si>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</si>
  <si>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</si>
  <si>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</si>
  <si>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</si>
  <si>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</si>
  <si>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</si>
  <si>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</si>
  <si>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</si>
  <si>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</si>
  <si>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</si>
  <si>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</si>
  <si>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</si>
  <si>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</si>
  <si>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</si>
  <si>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</si>
  <si>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</si>
  <si>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</si>
  <si>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</si>
  <si>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</si>
  <si>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</si>
  <si>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</si>
  <si>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</si>
  <si>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</si>
  <si>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</si>
  <si>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</si>
  <si>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</si>
  <si>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</si>
  <si>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</si>
  <si>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</si>
  <si>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</si>
  <si>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</si>
  <si>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</si>
  <si>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</si>
  <si>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</si>
  <si>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</si>
  <si>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</si>
  <si>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</si>
  <si>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</si>
  <si>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</si>
  <si>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</si>
  <si>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</si>
  <si>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</si>
  <si>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</si>
  <si>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</si>
  <si>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</si>
  <si>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</si>
  <si>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</si>
  <si>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</si>
  <si>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</si>
  <si>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</si>
  <si>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</si>
  <si>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</si>
  <si>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</si>
  <si>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</si>
  <si>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</si>
  <si>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</si>
  <si>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</si>
  <si>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</si>
  <si>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</si>
  <si>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</si>
  <si>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</si>
  <si>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</si>
  <si>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</si>
  <si>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</si>
  <si>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</si>
  <si>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</si>
  <si>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</si>
  <si>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</si>
  <si>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</si>
  <si>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</si>
  <si>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</si>
  <si>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</si>
  <si>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</si>
  <si>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</si>
  <si>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</si>
  <si>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</si>
  <si>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</si>
  <si>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</si>
  <si>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</si>
  <si>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</si>
  <si>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</si>
  <si>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</si>
  <si>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</si>
  <si>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</si>
  <si>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</si>
  <si>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</si>
  <si>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</si>
  <si>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</si>
  <si>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</si>
  <si>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</si>
  <si>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</si>
  <si>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</si>
  <si>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</si>
  <si>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</si>
  <si>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</si>
  <si>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</si>
  <si>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</si>
  <si>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</si>
  <si>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</si>
  <si>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</si>
  <si>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</si>
  <si>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</si>
  <si>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</si>
  <si>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</si>
  <si>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</si>
  <si>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</si>
  <si>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</si>
  <si>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</si>
  <si>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</si>
  <si>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</si>
  <si>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</si>
  <si>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</si>
  <si>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</si>
  <si>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</si>
  <si>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</si>
  <si>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</si>
  <si>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</si>
  <si>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</si>
  <si>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</si>
  <si>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</si>
  <si>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</si>
  <si>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</si>
  <si>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</si>
  <si>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</si>
  <si>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</si>
  <si>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</si>
  <si>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</si>
  <si>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</si>
  <si>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</si>
  <si>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</si>
  <si>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</si>
  <si>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</si>
  <si>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</si>
  <si>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</si>
  <si>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</si>
  <si>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</si>
  <si>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</si>
  <si>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</si>
  <si>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</si>
  <si>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</si>
  <si>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</si>
  <si>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</si>
  <si>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</si>
  <si>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</si>
  <si>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</si>
  <si>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</si>
  <si>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</si>
  <si>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</si>
  <si>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</si>
  <si>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</si>
  <si>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</si>
  <si>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</si>
  <si>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</si>
  <si>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</si>
  <si>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</si>
  <si>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</si>
  <si>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</si>
  <si>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</si>
  <si>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</si>
  <si>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</si>
  <si>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</si>
  <si>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</si>
  <si>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</si>
  <si>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</si>
  <si>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</si>
  <si>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</si>
  <si>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</si>
  <si>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</si>
  <si>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</si>
  <si>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</si>
  <si>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</si>
  <si>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</si>
  <si>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</si>
  <si>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</si>
  <si>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</si>
  <si>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</si>
  <si>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</si>
  <si>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</si>
  <si>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</si>
  <si>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</si>
  <si>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</si>
  <si>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</si>
  <si>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</si>
  <si>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</si>
  <si>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</si>
  <si>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</si>
  <si>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</si>
  <si>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</si>
  <si>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</si>
  <si>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</si>
  <si>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</si>
  <si>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</si>
  <si>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</si>
  <si>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</si>
  <si>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</si>
  <si>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</si>
  <si>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</si>
  <si>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</si>
  <si>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</si>
  <si>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</si>
  <si>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</si>
  <si>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</si>
  <si>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</si>
  <si>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</si>
  <si>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</si>
  <si>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</si>
  <si>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</si>
  <si>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</si>
  <si>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</si>
  <si>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</si>
  <si>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</si>
  <si>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</si>
  <si>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</si>
  <si>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</si>
  <si>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</si>
  <si>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</si>
  <si>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</si>
  <si>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</si>
  <si>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</si>
  <si>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</si>
  <si>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</si>
  <si>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</si>
  <si>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</si>
  <si>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</si>
  <si>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</si>
  <si>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</si>
  <si>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</si>
  <si>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</si>
  <si>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</si>
  <si>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</si>
  <si>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</si>
  <si>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</si>
  <si>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</si>
  <si>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</si>
  <si>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</si>
  <si>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</si>
  <si>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</si>
  <si>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</si>
  <si>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</si>
  <si>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</si>
  <si>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</si>
  <si>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</si>
  <si>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</si>
  <si>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</si>
  <si>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</si>
  <si>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</si>
  <si>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</si>
  <si>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</si>
  <si>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</si>
  <si>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</si>
  <si>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</si>
  <si>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</si>
  <si>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</si>
  <si>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</si>
  <si>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</si>
  <si>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</si>
  <si>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</si>
  <si>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</si>
  <si>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</si>
  <si>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</si>
  <si>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</si>
  <si>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</si>
  <si>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</si>
  <si>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</si>
  <si>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</si>
  <si>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</si>
  <si>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</si>
  <si>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</si>
  <si>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</si>
  <si>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</si>
  <si>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</si>
  <si>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</si>
  <si>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</si>
  <si>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</si>
  <si>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</si>
  <si>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</si>
  <si>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</si>
  <si>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</si>
  <si>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</si>
  <si>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</si>
  <si>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</si>
  <si>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</si>
  <si>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</si>
  <si>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</si>
  <si>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</si>
  <si>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</si>
  <si>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</si>
  <si>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</si>
  <si>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</si>
  <si>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</si>
  <si>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</si>
  <si>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</si>
  <si>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</si>
  <si>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</si>
  <si>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</si>
  <si>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</si>
  <si>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</si>
  <si>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</si>
  <si>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</si>
  <si>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</si>
  <si>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</si>
  <si>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</si>
  <si>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</si>
  <si>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</si>
  <si>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</si>
  <si>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</si>
  <si>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</si>
  <si>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</si>
  <si>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</si>
  <si>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</si>
  <si>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</si>
  <si>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</si>
  <si>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</si>
  <si>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</si>
  <si>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</si>
  <si>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</si>
  <si>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</si>
  <si>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</si>
  <si>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</si>
  <si>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</si>
  <si>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</si>
  <si>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</si>
  <si>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</si>
  <si>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</si>
  <si>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</si>
  <si>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</si>
  <si>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</si>
  <si>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</si>
  <si>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</si>
  <si>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</si>
  <si>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</si>
  <si>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</si>
  <si>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</si>
  <si>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</si>
  <si>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</si>
  <si>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</si>
  <si>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</si>
  <si>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</si>
  <si>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</si>
  <si>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</si>
  <si>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</si>
  <si>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</si>
  <si>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</si>
  <si>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</si>
  <si>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</si>
  <si>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</si>
  <si>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</si>
  <si>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</si>
  <si>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</si>
  <si>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</si>
  <si>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</si>
  <si>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</si>
  <si>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</si>
  <si>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</si>
  <si>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</si>
  <si>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</si>
  <si>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</si>
  <si>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</si>
  <si>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</si>
  <si>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</si>
  <si>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</si>
  <si>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</si>
  <si>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</si>
  <si>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</si>
  <si>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</si>
  <si>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</si>
  <si>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</si>
  <si>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</si>
  <si>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</si>
  <si>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</si>
  <si>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</si>
  <si>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</si>
  <si>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</si>
  <si>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</si>
  <si>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</si>
  <si>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</si>
  <si>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</si>
  <si>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</si>
  <si>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</si>
  <si>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</si>
  <si>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</si>
  <si>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</si>
  <si>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</si>
  <si>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</si>
  <si>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</si>
  <si>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</si>
  <si>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</si>
  <si>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</si>
  <si>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</si>
  <si>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</si>
  <si>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</si>
  <si>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</si>
  <si>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</si>
  <si>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</si>
  <si>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</si>
  <si>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</si>
  <si>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</si>
  <si>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</si>
  <si>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</si>
  <si>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</si>
  <si>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</si>
  <si>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</si>
  <si>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</si>
  <si>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</si>
  <si>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</si>
  <si>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</si>
  <si>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</si>
  <si>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</si>
  <si>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</si>
  <si>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</si>
  <si>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</si>
  <si>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</si>
  <si>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</si>
  <si>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</si>
  <si>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</si>
  <si>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</si>
  <si>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</si>
  <si>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</si>
  <si>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</si>
  <si>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</si>
  <si>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</si>
  <si>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</si>
  <si>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</si>
  <si>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</si>
  <si>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</si>
  <si>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</si>
  <si>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</si>
  <si>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</si>
  <si>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</si>
  <si>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</si>
  <si>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</si>
  <si>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</si>
  <si>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</si>
  <si>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</si>
  <si>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</si>
  <si>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</si>
  <si>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</si>
  <si>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</si>
  <si>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</si>
  <si>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</si>
  <si>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</si>
  <si>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</si>
  <si>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</si>
  <si>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</si>
  <si>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</si>
  <si>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</si>
  <si>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</si>
  <si>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</si>
  <si>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</si>
  <si>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</si>
  <si>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</si>
  <si>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</si>
  <si>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</si>
  <si>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</si>
  <si>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</si>
  <si>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</si>
  <si>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</si>
  <si>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</si>
  <si>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</si>
  <si>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</si>
  <si>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</si>
  <si>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</si>
  <si>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</si>
  <si>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</si>
  <si>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</si>
  <si>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</si>
  <si>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</si>
  <si>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</si>
  <si>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</si>
  <si>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</si>
  <si>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</si>
  <si>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</si>
  <si>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</si>
  <si>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</si>
  <si>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</si>
  <si>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</si>
  <si>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</si>
  <si>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</si>
  <si>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</si>
  <si>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</si>
  <si>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</si>
  <si>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</si>
  <si>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</si>
  <si>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</si>
  <si>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</si>
  <si>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</si>
  <si>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</si>
  <si>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</si>
  <si>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</si>
  <si>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</si>
  <si>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</si>
  <si>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</si>
  <si>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</si>
  <si>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</si>
  <si>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</si>
  <si>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</si>
  <si>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</si>
  <si>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</si>
  <si>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</si>
  <si>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</si>
  <si>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</si>
  <si>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</si>
  <si>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</si>
  <si>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</si>
  <si>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</si>
  <si>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</si>
  <si>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</si>
  <si>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</si>
  <si>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</si>
  <si>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</si>
  <si>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</si>
  <si>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</si>
  <si>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</si>
  <si>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</si>
  <si>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</si>
  <si>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</si>
  <si>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</si>
  <si>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</si>
  <si>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</si>
  <si>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</si>
  <si>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</si>
  <si>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</si>
  <si>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</si>
  <si>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</si>
  <si>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</si>
  <si>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</si>
  <si>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</si>
  <si>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</si>
  <si>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</si>
  <si>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</si>
  <si>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</si>
  <si>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</si>
  <si>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</si>
  <si>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</si>
  <si>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</si>
  <si>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</si>
  <si>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</si>
  <si>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</si>
  <si>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</si>
  <si>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</si>
  <si>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</si>
  <si>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</si>
  <si>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</si>
  <si>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</si>
  <si>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</si>
  <si>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</si>
  <si>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</si>
  <si>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</si>
  <si>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</si>
  <si>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</si>
  <si>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</si>
  <si>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</si>
  <si>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</si>
  <si>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</si>
  <si>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</si>
  <si>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</si>
  <si>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</si>
  <si>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</si>
  <si>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</si>
  <si>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</si>
  <si>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</si>
  <si>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</si>
  <si>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</si>
  <si>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</si>
  <si>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</si>
  <si>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</si>
  <si>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</si>
  <si>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</si>
  <si>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</si>
  <si>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</si>
  <si>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</si>
  <si>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</si>
  <si>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</si>
  <si>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</si>
  <si>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</si>
  <si>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</si>
  <si>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</si>
  <si>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</si>
  <si>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</si>
  <si>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</si>
  <si>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</si>
  <si>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</si>
  <si>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</si>
  <si>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</si>
  <si>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</si>
  <si>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</si>
  <si>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</si>
  <si>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</si>
  <si>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</si>
  <si>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</si>
  <si>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</si>
  <si>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</si>
  <si>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</si>
  <si>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</si>
  <si>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</si>
  <si>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</si>
  <si>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</si>
  <si>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</si>
  <si>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</si>
  <si>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</si>
  <si>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</si>
  <si>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</si>
  <si>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</si>
  <si>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</si>
  <si>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</si>
  <si>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</si>
  <si>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</si>
  <si>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</si>
  <si>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</si>
  <si>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</si>
  <si>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</si>
  <si>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</si>
  <si>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</si>
  <si>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</si>
  <si>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</si>
  <si>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</si>
  <si>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</si>
  <si>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</si>
  <si>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</si>
  <si>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</si>
  <si>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</si>
  <si>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</si>
  <si>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</si>
  <si>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</si>
  <si>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</si>
  <si>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</si>
  <si>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</si>
  <si>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</si>
  <si>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</si>
  <si>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</si>
  <si>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</si>
  <si>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</si>
  <si>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</si>
  <si>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</si>
  <si>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</si>
  <si>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</si>
  <si>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</si>
  <si>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</si>
  <si>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</si>
  <si>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</si>
  <si>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</si>
  <si>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</si>
  <si>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</si>
  <si>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</si>
  <si>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</si>
  <si>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</si>
  <si>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</si>
  <si>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</si>
  <si>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</si>
  <si>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</si>
  <si>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</si>
  <si>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</si>
  <si>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</si>
  <si>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</si>
  <si>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</si>
  <si>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</si>
  <si>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</si>
  <si>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</si>
  <si>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</si>
  <si>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</si>
  <si>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</si>
  <si>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</si>
  <si>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</si>
  <si>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</si>
  <si>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</si>
  <si>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</si>
  <si>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</si>
  <si>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</si>
  <si>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</si>
  <si>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</si>
  <si>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</si>
  <si>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</si>
  <si>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</si>
  <si>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</si>
  <si>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</si>
  <si>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</si>
  <si>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</si>
  <si>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</si>
  <si>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</si>
  <si>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</si>
  <si>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</si>
  <si>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</si>
  <si>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</si>
  <si>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</si>
  <si>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</si>
  <si>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</si>
  <si>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</si>
  <si>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</si>
  <si>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</si>
  <si>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</si>
  <si>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</si>
  <si>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</si>
  <si>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</si>
  <si>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</si>
  <si>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</si>
  <si>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</si>
  <si>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</si>
  <si>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</si>
  <si>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</si>
  <si>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</si>
  <si>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</si>
  <si>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</si>
  <si>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</si>
  <si>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</si>
  <si>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</si>
  <si>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</si>
  <si>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</si>
  <si>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</si>
  <si>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</si>
  <si>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</si>
  <si>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</si>
  <si>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</si>
  <si>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</si>
  <si>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</si>
  <si>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</si>
  <si>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</si>
  <si>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</si>
  <si>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</si>
  <si>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</si>
  <si>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</si>
  <si>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</si>
  <si>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</si>
  <si>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</si>
  <si>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</si>
  <si>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</si>
  <si>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</si>
  <si>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</si>
  <si>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</si>
  <si>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</si>
  <si>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</si>
  <si>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</si>
  <si>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</si>
  <si>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</si>
  <si>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</si>
  <si>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</si>
  <si>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</si>
  <si>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</si>
  <si>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</si>
  <si>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</si>
  <si>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</si>
  <si>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</si>
  <si>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</si>
  <si>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</si>
  <si>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</si>
  <si>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</si>
  <si>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</si>
  <si>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</si>
  <si>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</si>
  <si>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</si>
  <si>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</si>
  <si>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</si>
  <si>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</si>
  <si>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</si>
  <si>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</si>
  <si>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</si>
  <si>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</si>
  <si>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</si>
  <si>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</si>
  <si>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</si>
  <si>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</si>
  <si>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</si>
  <si>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</si>
  <si>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</si>
  <si>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</si>
  <si>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</si>
  <si>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</si>
  <si>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</si>
  <si>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</si>
  <si>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</si>
  <si>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</si>
  <si>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</si>
  <si>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</si>
  <si>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</si>
  <si>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</si>
  <si>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</si>
  <si>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</si>
  <si>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</si>
  <si>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</si>
  <si>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</si>
  <si>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</si>
  <si>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</si>
  <si>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</si>
  <si>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</si>
  <si>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</si>
  <si>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</si>
  <si>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</si>
  <si>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</si>
  <si>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</si>
  <si>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</si>
  <si>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</si>
  <si>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</si>
  <si>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</si>
  <si>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</si>
  <si>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</si>
  <si>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</si>
  <si>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</si>
  <si>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</si>
  <si>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</si>
  <si>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</si>
  <si>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</si>
  <si>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</si>
  <si>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</si>
  <si>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</si>
  <si>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</si>
  <si>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</si>
  <si>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</si>
  <si>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</si>
  <si>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</si>
  <si>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</si>
  <si>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</si>
  <si>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</si>
  <si>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</si>
  <si>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</si>
  <si>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</si>
  <si>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</si>
  <si>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</si>
  <si>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</si>
  <si>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</si>
  <si>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</si>
  <si>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</si>
  <si>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</si>
  <si>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</si>
  <si>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</si>
  <si>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</si>
  <si>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</si>
  <si>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</si>
  <si>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</si>
  <si>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</si>
  <si>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</si>
  <si>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</si>
  <si>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</si>
  <si>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</si>
  <si>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</si>
  <si>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</si>
  <si>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</si>
  <si>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</si>
  <si>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</si>
  <si>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</si>
  <si>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</si>
  <si>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</si>
  <si>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</si>
  <si>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</si>
  <si>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</si>
  <si>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</si>
  <si>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</si>
  <si>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</si>
  <si>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</si>
  <si>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</si>
  <si>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</si>
  <si>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</si>
  <si>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</si>
  <si>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</si>
  <si>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</si>
  <si>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</si>
  <si>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</si>
  <si>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</si>
  <si>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</si>
  <si>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</si>
  <si>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</si>
  <si>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</si>
  <si>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</si>
  <si>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</si>
  <si>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</si>
  <si>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</si>
  <si>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</si>
  <si>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</si>
  <si>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</si>
  <si>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</si>
  <si>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</si>
  <si>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</si>
  <si>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</si>
  <si>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</si>
  <si>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</si>
  <si>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</si>
  <si>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</si>
  <si>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</si>
  <si>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</si>
  <si>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</si>
  <si>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</si>
  <si>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</si>
  <si>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</si>
  <si>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</si>
  <si>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</si>
  <si>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</si>
  <si>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</si>
  <si>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</si>
  <si>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</si>
  <si>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</si>
  <si>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</si>
  <si>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</si>
  <si>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</si>
  <si>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</si>
  <si>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</si>
  <si>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</si>
  <si>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</si>
  <si>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</si>
  <si>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</si>
  <si>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</si>
  <si>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</si>
  <si>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</si>
  <si>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</si>
  <si>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</si>
  <si>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</si>
  <si>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</si>
  <si>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</si>
  <si>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</si>
  <si>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</si>
  <si>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</si>
  <si>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</si>
  <si>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</si>
  <si>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</si>
  <si>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</si>
  <si>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</si>
  <si>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</si>
  <si>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</si>
  <si>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</si>
  <si>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</si>
  <si>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</si>
  <si>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</si>
  <si>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</si>
  <si>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</si>
  <si>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</si>
  <si>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</si>
  <si>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</si>
  <si>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</si>
  <si>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</si>
  <si>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</si>
  <si>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</si>
  <si>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</si>
  <si>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</si>
  <si>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</si>
  <si>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</si>
  <si>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</si>
  <si>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</si>
  <si>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</si>
  <si>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</si>
  <si>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</si>
  <si>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</si>
  <si>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</si>
  <si>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</si>
  <si>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</si>
  <si>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</si>
  <si>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</si>
  <si>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</si>
  <si>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</si>
  <si>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</si>
  <si>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</si>
  <si>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</si>
  <si>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</si>
  <si>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</si>
  <si>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</si>
  <si>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</si>
  <si>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</si>
  <si>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</si>
  <si>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</si>
  <si>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</si>
  <si>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</si>
  <si>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</si>
  <si>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</si>
  <si>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</si>
  <si>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</si>
  <si>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</si>
  <si>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</si>
  <si>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</si>
  <si>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</si>
  <si>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</si>
  <si>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</si>
  <si>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</si>
  <si>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</si>
  <si>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</si>
  <si>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</si>
  <si>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</si>
  <si>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</si>
  <si>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</si>
  <si>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</si>
  <si>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</si>
  <si>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</si>
  <si>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</si>
  <si>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</si>
  <si>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</si>
  <si>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</si>
  <si>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</si>
  <si>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</si>
  <si>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</si>
  <si>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</si>
  <si>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</si>
  <si>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</si>
  <si>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</si>
  <si>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</si>
  <si>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</si>
  <si>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</si>
  <si>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</si>
  <si>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</si>
  <si>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</si>
  <si>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</si>
  <si>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</si>
  <si>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</si>
  <si>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</si>
  <si>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</si>
  <si>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</si>
  <si>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</si>
  <si>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</si>
  <si>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</si>
  <si>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</si>
  <si>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</si>
  <si>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</si>
  <si>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</si>
  <si>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</si>
  <si>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</si>
  <si>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</si>
  <si>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</si>
  <si>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</si>
  <si>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</si>
  <si>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</si>
  <si>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</si>
  <si>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</si>
  <si>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</si>
  <si>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</si>
  <si>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</si>
  <si>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</si>
  <si>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</si>
  <si>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</si>
  <si>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</si>
  <si>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</si>
  <si>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</si>
  <si>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</si>
  <si>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</si>
  <si>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</si>
  <si>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</si>
  <si>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</si>
  <si>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</si>
  <si>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</si>
  <si>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</si>
  <si>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</si>
  <si>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</si>
  <si>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</si>
  <si>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</si>
  <si>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</si>
  <si>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</si>
  <si>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</si>
  <si>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</si>
  <si>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</si>
  <si>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</si>
  <si>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</si>
  <si>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</si>
  <si>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</si>
  <si>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</si>
  <si>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</si>
  <si>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</si>
  <si>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</si>
  <si>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</si>
  <si>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</si>
  <si>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</si>
  <si>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</si>
  <si>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</si>
  <si>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</si>
  <si>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</si>
  <si>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</si>
  <si>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</si>
  <si>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</si>
  <si>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</si>
  <si>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</si>
  <si>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</si>
  <si>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</si>
  <si>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</si>
  <si>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</si>
  <si>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</si>
  <si>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</si>
  <si>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</si>
  <si>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</si>
  <si>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</si>
  <si>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</si>
  <si>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</si>
  <si>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</si>
  <si>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</si>
  <si>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</si>
  <si>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</si>
  <si>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</si>
  <si>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</si>
  <si>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</si>
  <si>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</si>
  <si>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</si>
  <si>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</si>
  <si>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</si>
  <si>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</si>
  <si>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</si>
  <si>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</si>
  <si>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</si>
  <si>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</si>
  <si>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</si>
  <si>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</si>
  <si>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</si>
  <si>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</si>
  <si>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</si>
  <si>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</si>
  <si>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</si>
  <si>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</si>
  <si>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</si>
  <si>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</si>
  <si>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</si>
  <si>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</si>
  <si>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</si>
  <si>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</si>
  <si>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</si>
  <si>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</si>
  <si>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</si>
  <si>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</si>
  <si>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</si>
  <si>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</si>
  <si>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</si>
  <si>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</si>
  <si>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</si>
  <si>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</si>
  <si>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</si>
  <si>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</si>
  <si>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</si>
  <si>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</si>
  <si>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</si>
  <si>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</si>
  <si>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</si>
  <si>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</si>
  <si>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</si>
  <si>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</si>
  <si>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</si>
  <si>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</si>
  <si>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</si>
  <si>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</si>
  <si>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</si>
  <si>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</si>
  <si>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</si>
  <si>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</si>
  <si>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</si>
  <si>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</si>
  <si>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</si>
  <si>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</si>
  <si>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</si>
  <si>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</si>
  <si>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</si>
  <si>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</si>
  <si>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</si>
  <si>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</si>
  <si>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</si>
  <si>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</si>
  <si>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</si>
  <si>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</si>
  <si>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</si>
  <si>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</si>
  <si>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</si>
  <si>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</si>
  <si>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</si>
  <si>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</si>
  <si>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</si>
  <si>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</si>
  <si>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</si>
  <si>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</si>
  <si>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</si>
  <si>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</si>
  <si>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</si>
  <si>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</si>
  <si>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</si>
  <si>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</si>
  <si>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</si>
  <si>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</si>
  <si>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</si>
  <si>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</si>
  <si>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</si>
  <si>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</si>
  <si>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</si>
  <si>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</si>
  <si>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</si>
  <si>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</si>
  <si>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</si>
  <si>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</si>
  <si>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</si>
  <si>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</si>
  <si>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</si>
  <si>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</si>
  <si>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</si>
  <si>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</si>
  <si>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</si>
  <si>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</si>
  <si>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</si>
  <si>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</si>
  <si>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</si>
  <si>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</si>
  <si>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</si>
  <si>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</si>
  <si>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</si>
  <si>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</si>
  <si>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</si>
  <si>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</si>
  <si>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</si>
  <si>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</si>
  <si>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</si>
  <si>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</si>
  <si>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</si>
  <si>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</si>
  <si>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</si>
  <si>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</si>
  <si>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</si>
  <si>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</si>
  <si>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</si>
  <si>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</si>
  <si>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</si>
  <si>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</si>
  <si>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</si>
  <si>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</si>
  <si>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</si>
  <si>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</si>
  <si>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</si>
  <si>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</si>
  <si>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</si>
  <si>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</si>
  <si>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</si>
  <si>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</si>
  <si>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</si>
  <si>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</si>
  <si>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</si>
  <si>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</si>
  <si>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</si>
  <si>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</si>
  <si>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</si>
  <si>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</si>
  <si>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</si>
  <si>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</si>
  <si>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</si>
  <si>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</si>
  <si>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</si>
  <si>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</si>
  <si>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</si>
  <si>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</si>
  <si>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</si>
  <si>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</si>
  <si>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</si>
  <si>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</si>
  <si>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</si>
  <si>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</si>
  <si>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</si>
  <si>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</si>
  <si>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</si>
  <si>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</si>
  <si>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</si>
  <si>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</si>
  <si>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</si>
  <si>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</si>
  <si>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</si>
  <si>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</si>
  <si>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</si>
  <si>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</si>
  <si>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</si>
  <si>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</si>
  <si>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</si>
  <si>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</si>
  <si>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</si>
  <si>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</si>
  <si>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</si>
  <si>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</si>
  <si>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</si>
  <si>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</si>
  <si>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</si>
  <si>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</si>
  <si>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</si>
  <si>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</si>
  <si>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</si>
  <si>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</si>
  <si>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</si>
  <si>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</si>
  <si>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</si>
  <si>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</si>
  <si>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</si>
  <si>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</si>
  <si>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</si>
  <si>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</si>
  <si>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</si>
  <si>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</si>
  <si>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</si>
  <si>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</si>
  <si>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</si>
  <si>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</si>
  <si>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</si>
  <si>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</si>
  <si>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</si>
  <si>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</si>
  <si>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</si>
  <si>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</si>
  <si>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</si>
  <si>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</si>
  <si>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</si>
  <si>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</si>
  <si>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</si>
  <si>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</si>
  <si>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</si>
  <si>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</si>
  <si>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</si>
  <si>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</si>
  <si>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</si>
  <si>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</si>
  <si>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</si>
  <si>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</si>
  <si>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</si>
  <si>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</si>
  <si>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</si>
  <si>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</si>
  <si>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</si>
  <si>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</si>
  <si>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</si>
  <si>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</si>
  <si>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</si>
  <si>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</si>
  <si>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</si>
  <si>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</si>
  <si>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</si>
  <si>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</si>
  <si>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</si>
  <si>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</si>
  <si>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</si>
  <si>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</si>
  <si>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</si>
  <si>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</si>
  <si>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</si>
  <si>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</si>
  <si>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</si>
  <si>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</si>
  <si>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</si>
  <si>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</si>
  <si>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</si>
  <si>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</si>
  <si>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</si>
  <si>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</si>
  <si>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</si>
  <si>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</si>
  <si>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</si>
  <si>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</si>
  <si>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</si>
  <si>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</si>
  <si>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</si>
  <si>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</si>
  <si>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</si>
  <si>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</si>
  <si>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</si>
  <si>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</si>
  <si>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</si>
  <si>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</si>
  <si>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</si>
  <si>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</si>
  <si>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</si>
  <si>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</si>
  <si>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</si>
  <si>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</si>
  <si>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</si>
  <si>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</si>
  <si>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</si>
  <si>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</si>
  <si>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</si>
  <si>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</si>
  <si>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</si>
  <si>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</si>
  <si>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</si>
  <si>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</si>
  <si>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</si>
  <si>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</si>
  <si>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</si>
  <si>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</si>
  <si>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</si>
  <si>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</si>
  <si>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</si>
  <si>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</si>
  <si>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</si>
  <si>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</si>
  <si>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</si>
  <si>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</si>
  <si>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</si>
  <si>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</si>
  <si>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</si>
  <si>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</si>
  <si>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</si>
  <si>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</si>
  <si>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</si>
  <si>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</si>
  <si>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</si>
  <si>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</si>
  <si>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</si>
  <si>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</si>
  <si>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</si>
  <si>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</si>
  <si>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</si>
  <si>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</si>
  <si>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</si>
  <si>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</si>
  <si>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</si>
  <si>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</si>
  <si>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</si>
  <si>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</si>
  <si>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</si>
  <si>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</si>
  <si>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</si>
  <si>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</si>
  <si>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</si>
  <si>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</si>
  <si>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</si>
  <si>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</si>
  <si>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</si>
  <si>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</si>
  <si>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</si>
  <si>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</si>
  <si>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</si>
  <si>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</si>
  <si>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</si>
  <si>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</si>
  <si>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</si>
  <si>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</si>
  <si>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</si>
  <si>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</si>
  <si>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</si>
  <si>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</si>
  <si>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</si>
  <si>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</si>
  <si>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</si>
  <si>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</si>
  <si>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</si>
  <si>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</si>
  <si>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</si>
  <si>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</si>
  <si>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</si>
  <si>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</si>
  <si>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</si>
  <si>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</si>
  <si>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</si>
  <si>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</si>
  <si>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</si>
  <si>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</si>
  <si>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</si>
  <si>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</si>
  <si>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</si>
  <si>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</si>
  <si>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</si>
  <si>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</si>
  <si>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</si>
  <si>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</si>
  <si>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</si>
  <si>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</si>
  <si>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</si>
  <si>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</si>
  <si>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</si>
  <si>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</si>
  <si>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</si>
  <si>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</si>
  <si>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</si>
  <si>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</si>
  <si>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</si>
  <si>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</si>
  <si>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</si>
  <si>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</si>
  <si>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</si>
  <si>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</si>
  <si>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</si>
  <si>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</si>
  <si>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</si>
  <si>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</si>
  <si>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</si>
  <si>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</si>
  <si>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</si>
  <si>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</si>
  <si>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</si>
  <si>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</si>
  <si>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</si>
  <si>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</si>
  <si>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</si>
  <si>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</si>
  <si>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</si>
  <si>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</si>
  <si>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</si>
  <si>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</si>
  <si>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</si>
  <si>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</si>
  <si>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</si>
  <si>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</si>
  <si>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</si>
  <si>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</si>
  <si>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</si>
  <si>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</si>
  <si>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</si>
  <si>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</si>
  <si>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</si>
  <si>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</si>
  <si>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</si>
  <si>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</si>
  <si>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</si>
  <si>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</si>
  <si>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</si>
  <si>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</si>
  <si>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</si>
  <si>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</si>
  <si>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</si>
  <si>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</si>
  <si>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</si>
  <si>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</si>
  <si>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</si>
  <si>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</si>
  <si>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</si>
  <si>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</si>
  <si>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</si>
  <si>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</si>
  <si>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</si>
  <si>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</si>
  <si>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</si>
  <si>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</si>
  <si>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</si>
  <si>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</si>
  <si>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</si>
  <si>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</si>
  <si>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</si>
  <si>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</si>
  <si>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</si>
  <si>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</si>
  <si>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</si>
  <si>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</si>
  <si>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</si>
  <si>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</si>
  <si>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</si>
  <si>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</si>
  <si>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</si>
  <si>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</si>
  <si>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</si>
  <si>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</si>
  <si>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</si>
  <si>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</si>
  <si>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</si>
  <si>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</si>
  <si>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</si>
  <si>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</si>
  <si>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</si>
  <si>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</si>
  <si>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</si>
  <si>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</si>
  <si>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</si>
  <si>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</si>
  <si>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</si>
  <si>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</si>
  <si>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</si>
  <si>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</si>
  <si>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</si>
  <si>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</si>
  <si>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</si>
  <si>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</si>
  <si>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</si>
  <si>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</si>
  <si>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</si>
  <si>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</si>
  <si>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</si>
  <si>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</si>
  <si>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</si>
  <si>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</si>
  <si>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</si>
  <si>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</si>
  <si>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</si>
  <si>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</si>
  <si>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</si>
  <si>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</si>
  <si>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</si>
  <si>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</si>
  <si>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</si>
  <si>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</si>
  <si>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</si>
  <si>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</si>
  <si>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</si>
  <si>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</si>
  <si>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</si>
  <si>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</si>
  <si>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</si>
  <si>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</si>
  <si>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</si>
  <si>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</si>
  <si>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</si>
  <si>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</si>
  <si>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</si>
  <si>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</si>
  <si>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</si>
  <si>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</si>
  <si>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</si>
  <si>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</si>
  <si>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</si>
  <si>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</si>
  <si>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</si>
  <si>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</si>
  <si>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</si>
  <si>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</si>
  <si>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</si>
  <si>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</si>
  <si>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</si>
  <si>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</si>
  <si>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</si>
  <si>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</si>
  <si>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</si>
  <si>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</si>
  <si>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</si>
  <si>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</si>
  <si>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</si>
  <si>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</si>
  <si>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</si>
  <si>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</si>
  <si>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</si>
  <si>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</si>
  <si>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</si>
  <si>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</si>
  <si>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</si>
  <si>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</si>
  <si>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</si>
  <si>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</si>
  <si>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</si>
  <si>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</si>
  <si>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</si>
  <si>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</si>
  <si>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</si>
  <si>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</si>
  <si>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</si>
  <si>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</si>
  <si>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</si>
  <si>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</si>
  <si>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</si>
  <si>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</si>
  <si>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</si>
  <si>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</si>
  <si>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</si>
  <si>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</si>
  <si>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</si>
  <si>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</si>
  <si>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</si>
  <si>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</si>
  <si>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</si>
  <si>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</si>
  <si>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</si>
  <si>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</si>
  <si>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</si>
  <si>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</si>
  <si>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</si>
  <si>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</si>
  <si>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</si>
  <si>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</si>
  <si>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</si>
  <si>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</si>
  <si>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</si>
  <si>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</si>
  <si>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</si>
  <si>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</si>
  <si>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</si>
  <si>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</si>
  <si>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</si>
  <si>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</si>
  <si>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</si>
  <si>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</si>
  <si>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</si>
  <si>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</si>
  <si>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</si>
  <si>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</si>
  <si>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</si>
  <si>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</si>
  <si>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</si>
  <si>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</si>
  <si>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</si>
  <si>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</si>
  <si>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</si>
  <si>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</si>
  <si>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</si>
  <si>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</si>
  <si>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</si>
  <si>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</si>
  <si>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</si>
  <si>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</si>
  <si>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</si>
  <si>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</si>
  <si>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</si>
  <si>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</si>
  <si>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</si>
  <si>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</si>
  <si>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</si>
  <si>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</si>
  <si>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</si>
  <si>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</si>
  <si>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</si>
  <si>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</si>
  <si>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</si>
  <si>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</si>
  <si>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</si>
  <si>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</si>
  <si>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</si>
  <si>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</si>
  <si>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</si>
  <si>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</si>
  <si>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</si>
  <si>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</si>
  <si>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</si>
  <si>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</si>
  <si>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</si>
  <si>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</si>
  <si>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</si>
  <si>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</si>
  <si>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</si>
  <si>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</si>
  <si>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</si>
  <si>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</si>
  <si>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</si>
  <si>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</si>
  <si>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</si>
  <si>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</si>
  <si>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</si>
  <si>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</si>
  <si>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</si>
  <si>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</si>
  <si>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</si>
  <si>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</si>
  <si>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</si>
  <si>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</si>
  <si>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</si>
  <si>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</si>
  <si>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</si>
  <si>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</si>
  <si>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</si>
  <si>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</si>
  <si>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</si>
  <si>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</si>
  <si>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</si>
  <si>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</si>
  <si>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</si>
  <si>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</si>
  <si>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</si>
  <si>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</si>
  <si>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</si>
  <si>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</si>
  <si>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</si>
  <si>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</si>
  <si>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</si>
  <si>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</si>
  <si>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</si>
  <si>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</si>
  <si>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</si>
  <si>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</si>
  <si>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</si>
  <si>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</si>
  <si>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</si>
  <si>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</si>
  <si>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</si>
  <si>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</si>
  <si>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</si>
  <si>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</si>
  <si>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</si>
  <si>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</si>
  <si>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</si>
  <si>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</si>
  <si>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</si>
  <si>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</si>
  <si>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</si>
  <si>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</si>
  <si>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</si>
  <si>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</si>
  <si>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</si>
  <si>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</si>
  <si>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</si>
  <si>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</si>
  <si>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</si>
  <si>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</si>
  <si>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</si>
  <si>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</si>
  <si>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</si>
  <si>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</si>
  <si>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</si>
  <si>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</si>
  <si>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</si>
  <si>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</si>
  <si>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</si>
  <si>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</si>
  <si>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</si>
  <si>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</si>
  <si>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</si>
  <si>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</si>
  <si>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</si>
  <si>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</si>
  <si>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</si>
  <si>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</si>
  <si>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</si>
  <si>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</si>
  <si>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</si>
  <si>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</si>
  <si>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</si>
  <si>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</si>
  <si>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</si>
  <si>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</si>
  <si>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</si>
  <si>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</si>
  <si>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</si>
  <si>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</si>
  <si>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</si>
  <si>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</si>
  <si>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</si>
  <si>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</si>
  <si>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</si>
  <si>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</si>
  <si>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</si>
  <si>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</si>
  <si>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</si>
  <si>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</si>
  <si>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</si>
  <si>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</si>
  <si>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</si>
  <si>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</si>
  <si>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</si>
  <si>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</si>
  <si>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</si>
  <si>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</si>
  <si>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</si>
  <si>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</si>
  <si>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</si>
  <si>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</si>
  <si>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</si>
  <si>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</si>
  <si>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</si>
  <si>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</si>
  <si>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</si>
  <si>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</si>
  <si>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</si>
  <si>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</si>
  <si>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</si>
  <si>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</si>
  <si>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</si>
  <si>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</si>
  <si>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</si>
  <si>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</si>
  <si>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</si>
  <si>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</si>
  <si>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</si>
  <si>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</si>
  <si>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</si>
  <si>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</si>
  <si>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</si>
  <si>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</si>
  <si>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</si>
  <si>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</si>
  <si>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</si>
  <si>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</si>
  <si>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</si>
  <si>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</si>
  <si>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</si>
  <si>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</si>
  <si>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</si>
  <si>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</si>
  <si>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</si>
  <si>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</si>
  <si>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</si>
  <si>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</si>
  <si>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</si>
  <si>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</si>
  <si>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</si>
  <si>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</si>
  <si>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</si>
  <si>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</si>
  <si>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</si>
  <si>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</si>
  <si>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</si>
  <si>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</si>
  <si>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</si>
  <si>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</si>
  <si>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</si>
  <si>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</si>
  <si>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</si>
  <si>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</si>
  <si>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</si>
  <si>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</si>
  <si>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</si>
  <si>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</si>
  <si>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</si>
  <si>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</si>
  <si>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</si>
  <si>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</si>
  <si>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</si>
  <si>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</si>
  <si>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</si>
  <si>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</si>
  <si>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</si>
  <si>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</si>
  <si>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</si>
  <si>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</si>
  <si>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</si>
  <si>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</si>
  <si>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</si>
  <si>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</si>
  <si>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</si>
  <si>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</si>
  <si>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</si>
  <si>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</si>
  <si>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</si>
  <si>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</si>
  <si>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</si>
  <si>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</si>
  <si>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</si>
  <si>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</si>
  <si>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</si>
  <si>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</si>
  <si>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</si>
  <si>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</si>
  <si>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</si>
  <si>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</si>
  <si>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</si>
  <si>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</si>
  <si>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</si>
  <si>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</si>
  <si>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</si>
  <si>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</si>
  <si>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</si>
  <si>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</si>
  <si>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</si>
  <si>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</si>
  <si>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</si>
  <si>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</si>
  <si>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</si>
  <si>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</si>
  <si>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</si>
  <si>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</si>
  <si>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</si>
  <si>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</si>
  <si>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</si>
  <si>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</si>
  <si>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</si>
  <si>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</si>
  <si>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</si>
  <si>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</si>
  <si>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</si>
  <si>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</si>
  <si>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</si>
  <si>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</si>
  <si>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</si>
  <si>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</si>
  <si>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</si>
  <si>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</si>
  <si>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</si>
  <si>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</si>
  <si>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</si>
  <si>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</si>
  <si>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</si>
  <si>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</si>
  <si>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</si>
  <si>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</si>
  <si>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</si>
  <si>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</si>
  <si>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</si>
  <si>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</si>
  <si>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</si>
  <si>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</si>
  <si>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</si>
  <si>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</si>
  <si>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</si>
  <si>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</si>
  <si>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</si>
  <si>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</si>
  <si>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</si>
  <si>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</si>
  <si>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</si>
  <si>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</si>
  <si>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</si>
  <si>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</si>
  <si>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</si>
  <si>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</si>
  <si>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</si>
  <si>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</si>
  <si>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</si>
  <si>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</si>
  <si>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</si>
  <si>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</si>
  <si>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</si>
  <si>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</si>
  <si>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</si>
  <si>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</si>
  <si>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</si>
  <si>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</si>
  <si>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</si>
  <si>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</si>
  <si>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</si>
  <si>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</si>
  <si>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</si>
  <si>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</si>
  <si>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</si>
  <si>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</si>
  <si>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</si>
  <si>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</si>
  <si>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</si>
  <si>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</si>
  <si>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</si>
  <si>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</si>
  <si>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</si>
  <si>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</si>
  <si>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</si>
  <si>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</si>
  <si>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</si>
  <si>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</si>
  <si>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</si>
  <si>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</si>
  <si>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</si>
  <si>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</si>
  <si>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</si>
  <si>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</si>
  <si>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</si>
  <si>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</si>
  <si>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</si>
  <si>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</si>
  <si>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</si>
  <si>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</si>
  <si>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</si>
  <si>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</si>
  <si>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</si>
  <si>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</si>
  <si>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</si>
  <si>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</si>
  <si>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</si>
  <si>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</si>
  <si>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</si>
  <si>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</si>
  <si>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</si>
  <si>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</si>
  <si>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</si>
  <si>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</si>
  <si>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</si>
  <si>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</si>
  <si>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</si>
  <si>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</si>
  <si>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</si>
  <si>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</si>
  <si>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</si>
  <si>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</si>
  <si>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</si>
  <si>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</si>
  <si>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</si>
  <si>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</si>
  <si>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</si>
  <si>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</si>
  <si>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</si>
  <si>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</si>
  <si>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</si>
  <si>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</si>
  <si>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</si>
  <si>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</si>
  <si>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</si>
  <si>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</si>
  <si>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</si>
  <si>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</si>
  <si>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</si>
  <si>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</si>
  <si>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</si>
  <si>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</si>
  <si>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</si>
  <si>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</si>
  <si>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</si>
  <si>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</si>
  <si>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</si>
  <si>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</si>
  <si>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</si>
  <si>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</si>
  <si>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</si>
  <si>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</si>
  <si>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</si>
  <si>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</si>
  <si>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</si>
  <si>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</si>
  <si>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</si>
  <si>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</si>
  <si>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</si>
  <si>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</si>
  <si>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</si>
  <si>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</si>
  <si>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</si>
  <si>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</si>
  <si>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</si>
  <si>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</si>
  <si>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</si>
  <si>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</si>
  <si>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</si>
  <si>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</si>
  <si>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</si>
  <si>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</si>
  <si>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</si>
  <si>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</si>
  <si>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</si>
  <si>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</si>
  <si>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</si>
  <si>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</si>
  <si>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</si>
  <si>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</si>
  <si>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</si>
  <si>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</si>
  <si>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</si>
  <si>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</si>
  <si>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</si>
  <si>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</si>
  <si>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</si>
  <si>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</si>
  <si>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</si>
  <si>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</si>
  <si>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</si>
  <si>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</si>
  <si>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</si>
  <si>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</si>
  <si>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</si>
  <si>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</si>
  <si>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</si>
  <si>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</si>
  <si>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</si>
  <si>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</si>
  <si>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</si>
  <si>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</si>
  <si>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</si>
  <si>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</si>
  <si>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</si>
  <si>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</si>
  <si>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</si>
  <si>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</si>
  <si>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</si>
  <si>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</si>
  <si>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</si>
  <si>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</si>
  <si>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</si>
  <si>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</si>
  <si>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</si>
  <si>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</si>
  <si>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</si>
  <si>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</si>
  <si>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</si>
  <si>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</si>
  <si>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</si>
  <si>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</si>
  <si>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</si>
  <si>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</si>
  <si>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</si>
  <si>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</si>
  <si>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</si>
  <si>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</si>
  <si>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</si>
  <si>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</si>
  <si>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</si>
  <si>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</si>
  <si>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</si>
  <si>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</si>
  <si>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</si>
  <si>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</si>
  <si>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</si>
  <si>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</si>
  <si>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</si>
  <si>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</si>
  <si>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</si>
  <si>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</si>
  <si>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</si>
  <si>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</si>
  <si>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</si>
  <si>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</si>
  <si>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</si>
  <si>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</si>
  <si>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</si>
  <si>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</si>
  <si>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</si>
  <si>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</si>
  <si>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</si>
  <si>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</si>
  <si>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</si>
  <si>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</si>
  <si>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</si>
  <si>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</si>
  <si>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</si>
  <si>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</si>
  <si>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</si>
  <si>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</si>
  <si>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</si>
  <si>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</si>
  <si>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</si>
  <si>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</si>
  <si>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</si>
  <si>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</si>
  <si>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</si>
  <si>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</si>
  <si>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</si>
  <si>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</si>
  <si>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</si>
  <si>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</si>
  <si>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</si>
  <si>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</si>
  <si>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</si>
  <si>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</si>
  <si>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</si>
  <si>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</si>
  <si>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</si>
  <si>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</si>
  <si>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</si>
  <si>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</si>
  <si>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</si>
  <si>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</si>
  <si>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</si>
  <si>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</si>
  <si>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</si>
  <si>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</si>
  <si>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</si>
  <si>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</si>
  <si>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</si>
  <si>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</si>
  <si>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</si>
  <si>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</si>
  <si>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</si>
  <si>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</si>
  <si>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</si>
  <si>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</si>
  <si>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</si>
  <si>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</si>
  <si>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</si>
  <si>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</si>
  <si>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</si>
  <si>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</si>
  <si>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</si>
  <si>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</si>
  <si>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</si>
  <si>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</si>
  <si>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</si>
  <si>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</si>
  <si>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</si>
  <si>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</si>
  <si>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</si>
  <si>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</si>
  <si>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</si>
  <si>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</si>
  <si>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</si>
  <si>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</si>
  <si>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</si>
  <si>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</si>
  <si>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</si>
  <si>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</si>
  <si>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</si>
  <si>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</si>
  <si>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</si>
  <si>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</si>
  <si>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</si>
  <si>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</si>
  <si>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</si>
  <si>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</si>
  <si>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</si>
  <si>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</si>
  <si>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</si>
  <si>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</si>
  <si>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</si>
  <si>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</si>
  <si>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</si>
  <si>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</si>
  <si>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</si>
  <si>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</si>
  <si>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</si>
  <si>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</si>
  <si>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</si>
  <si>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</si>
  <si>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</si>
  <si>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</si>
  <si>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</si>
  <si>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</si>
  <si>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</si>
  <si>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</si>
  <si>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</si>
  <si>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</si>
  <si>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</si>
  <si>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</si>
  <si>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</si>
  <si>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</si>
  <si>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</si>
  <si>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</si>
  <si>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</si>
  <si>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</si>
  <si>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</si>
  <si>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</si>
  <si>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</si>
  <si>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</si>
  <si>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</si>
  <si>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</si>
  <si>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</si>
  <si>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</si>
  <si>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</si>
  <si>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</si>
  <si>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</si>
  <si>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</si>
  <si>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</si>
  <si>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</si>
  <si>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</si>
  <si>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</si>
  <si>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</si>
  <si>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</si>
  <si>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</si>
  <si>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</si>
  <si>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</si>
  <si>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</si>
  <si>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</si>
  <si>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</si>
  <si>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</si>
  <si>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</si>
  <si>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</si>
  <si>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</si>
  <si>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</si>
  <si>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</si>
  <si>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</si>
  <si>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</si>
  <si>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</si>
  <si>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</si>
  <si>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</si>
  <si>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</si>
  <si>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</si>
  <si>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</si>
  <si>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</si>
  <si>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</si>
  <si>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</si>
  <si>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</si>
  <si>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</si>
  <si>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</si>
  <si>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</si>
  <si>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</si>
  <si>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</si>
  <si>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</si>
  <si>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</si>
  <si>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</si>
  <si>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</si>
  <si>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</si>
  <si>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</si>
  <si>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</si>
  <si>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</si>
  <si>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</si>
  <si>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</si>
  <si>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</si>
  <si>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</si>
  <si>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</si>
  <si>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</si>
  <si>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</si>
  <si>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</si>
  <si>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</si>
  <si>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</si>
  <si>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</si>
  <si>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</si>
  <si>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</si>
  <si>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</si>
  <si>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</si>
  <si>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</si>
  <si>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</si>
  <si>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</si>
  <si>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</si>
  <si>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</si>
  <si>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</si>
  <si>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</si>
  <si>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</si>
  <si>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</si>
  <si>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</si>
  <si>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</si>
  <si>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</si>
  <si>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</si>
  <si>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</si>
  <si>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</si>
  <si>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</si>
  <si>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</si>
  <si>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</si>
  <si>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</si>
  <si>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</si>
  <si>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</si>
  <si>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</si>
  <si>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</si>
  <si>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</si>
  <si>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</si>
  <si>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</si>
  <si>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</si>
  <si>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</si>
  <si>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</si>
  <si>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</si>
  <si>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</si>
  <si>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</si>
  <si>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</si>
  <si>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</si>
  <si>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</si>
  <si>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</si>
  <si>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</si>
  <si>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</si>
  <si>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</si>
  <si>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</si>
  <si>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</si>
  <si>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</si>
  <si>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</si>
  <si>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</si>
  <si>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</si>
  <si>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</si>
  <si>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</si>
  <si>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</si>
  <si>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</si>
  <si>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</si>
  <si>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</si>
  <si>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</si>
  <si>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</si>
  <si>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</si>
  <si>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</si>
  <si>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</si>
  <si>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</si>
  <si>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</si>
  <si>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</si>
  <si>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</si>
  <si>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</si>
  <si>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</si>
  <si>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</si>
  <si>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</si>
  <si>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</si>
  <si>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</si>
  <si>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</si>
  <si>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</si>
  <si>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</si>
  <si>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</si>
  <si>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</si>
  <si>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</si>
  <si>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</si>
  <si>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</si>
  <si>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</si>
  <si>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</si>
  <si>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</si>
  <si>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</si>
  <si>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</si>
  <si>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</si>
  <si>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</si>
  <si>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</si>
  <si>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</si>
  <si>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</si>
  <si>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</si>
  <si>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</si>
  <si>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</si>
  <si>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</si>
  <si>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</si>
  <si>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</si>
  <si>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</si>
  <si>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</si>
  <si>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</si>
  <si>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</si>
  <si>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</si>
  <si>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</si>
  <si>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</si>
  <si>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</si>
  <si>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</si>
  <si>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</si>
  <si>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</si>
  <si>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</si>
  <si>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</si>
  <si>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</si>
  <si>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</si>
  <si>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</si>
  <si>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</si>
  <si>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</si>
  <si>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</si>
  <si>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</si>
  <si>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</si>
  <si>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</si>
  <si>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</si>
  <si>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</si>
  <si>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</si>
  <si>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</si>
  <si>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</si>
  <si>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</si>
  <si>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</si>
  <si>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</si>
  <si>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</si>
  <si>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</si>
  <si>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</si>
  <si>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</si>
  <si>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</si>
  <si>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</si>
  <si>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</si>
  <si>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</si>
  <si>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</si>
  <si>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</si>
  <si>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</si>
  <si>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</si>
  <si>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</si>
  <si>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</si>
  <si>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</si>
  <si>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</si>
  <si>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</si>
  <si>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</si>
  <si>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</si>
  <si>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</si>
  <si>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</si>
  <si>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</si>
  <si>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</si>
  <si>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</si>
  <si>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</si>
  <si>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</si>
  <si>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</si>
  <si>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</si>
  <si>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</si>
  <si>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</si>
  <si>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</si>
  <si>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</si>
  <si>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</si>
  <si>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</si>
  <si>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</si>
  <si>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</si>
  <si>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</si>
  <si>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</si>
  <si>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</si>
  <si>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</si>
  <si>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</si>
  <si>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</si>
  <si>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</si>
  <si>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</si>
  <si>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</si>
  <si>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</si>
  <si>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</si>
  <si>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</si>
  <si>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</si>
  <si>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</si>
  <si>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</si>
  <si>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</si>
  <si>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</si>
  <si>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</si>
  <si>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</si>
  <si>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</si>
  <si>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</si>
  <si>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</si>
  <si>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</si>
  <si>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</si>
  <si>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</si>
  <si>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</si>
  <si>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</si>
  <si>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</si>
  <si>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</si>
  <si>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</si>
  <si>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</si>
  <si>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</si>
  <si>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</si>
  <si>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</si>
  <si>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</si>
  <si>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</si>
  <si>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</si>
  <si>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</si>
  <si>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</si>
  <si>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</si>
  <si>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</si>
  <si>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</si>
  <si>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</si>
  <si>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</si>
  <si>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</si>
  <si>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</si>
  <si>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</si>
  <si>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</si>
  <si>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</si>
  <si>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</si>
  <si>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</si>
  <si>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</si>
  <si>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</si>
  <si>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</si>
  <si>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</si>
  <si>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</si>
  <si>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</si>
  <si>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</si>
  <si>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</si>
  <si>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</si>
  <si>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</si>
  <si>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</si>
  <si>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</si>
  <si>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</si>
  <si>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</si>
  <si>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</si>
  <si>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</si>
  <si>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</si>
  <si>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</si>
  <si>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</si>
  <si>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</si>
  <si>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</si>
  <si>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</si>
  <si>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</si>
  <si>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</si>
  <si>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</si>
  <si>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</si>
  <si>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</si>
  <si>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</si>
  <si>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</si>
  <si>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</si>
  <si>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</si>
  <si>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</si>
  <si>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</si>
  <si>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</si>
  <si>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</si>
  <si>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</si>
  <si>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</si>
  <si>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</si>
  <si>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</si>
  <si>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</si>
  <si>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</si>
  <si>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</si>
  <si>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</si>
  <si>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</si>
  <si>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</si>
  <si>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</si>
  <si>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</si>
  <si>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</si>
  <si>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</si>
  <si>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</si>
  <si>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</si>
  <si>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</si>
  <si>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</si>
  <si>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</si>
  <si>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</si>
  <si>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</si>
  <si>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</si>
  <si>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</si>
  <si>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</si>
  <si>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</si>
  <si>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</si>
  <si>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</si>
  <si>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</si>
  <si>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</si>
  <si>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</si>
  <si>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</si>
  <si>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</si>
  <si>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</si>
  <si>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</si>
  <si>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</si>
  <si>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</si>
  <si>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</si>
  <si>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</si>
  <si>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</si>
  <si>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</si>
  <si>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</si>
  <si>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</si>
  <si>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</si>
  <si>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</si>
  <si>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</si>
  <si>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</si>
  <si>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</si>
  <si>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</si>
  <si>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</si>
  <si>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</si>
  <si>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</si>
  <si>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</si>
  <si>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</si>
  <si>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</si>
  <si>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</si>
  <si>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</si>
  <si>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</si>
  <si>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</si>
  <si>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</si>
  <si>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</si>
  <si>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</si>
  <si>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</si>
  <si>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</si>
  <si>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</si>
  <si>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</si>
  <si>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</si>
  <si>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</si>
  <si>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</si>
  <si>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</si>
  <si>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</si>
  <si>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</si>
  <si>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</si>
  <si>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</si>
  <si>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</si>
  <si>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</si>
  <si>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</si>
  <si>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</si>
  <si>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</si>
  <si>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</si>
  <si>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</si>
  <si>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</si>
  <si>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</si>
  <si>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</si>
  <si>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</si>
  <si>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</si>
  <si>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</si>
  <si>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</si>
  <si>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</si>
  <si>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</si>
  <si>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</si>
  <si>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</si>
  <si>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</si>
  <si>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</si>
  <si>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</si>
  <si>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</si>
  <si>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</si>
  <si>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</si>
  <si>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</si>
  <si>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</si>
  <si>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</si>
  <si>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</si>
  <si>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</si>
  <si>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</si>
  <si>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</si>
  <si>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</si>
  <si>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</si>
  <si>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</si>
  <si>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</si>
  <si>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</si>
  <si>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</si>
  <si>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</si>
  <si>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</si>
  <si>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</si>
  <si>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</si>
  <si>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</si>
  <si>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</si>
  <si>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</si>
  <si>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</si>
  <si>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</si>
  <si>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</si>
  <si>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</si>
  <si>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</si>
  <si>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</si>
  <si>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</si>
  <si>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</si>
  <si>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</si>
  <si>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</si>
  <si>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</si>
  <si>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</si>
  <si>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</si>
  <si>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</si>
  <si>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</si>
  <si>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</si>
  <si>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</si>
  <si>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</si>
  <si>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</si>
  <si>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</si>
  <si>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</si>
  <si>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</si>
  <si>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</si>
  <si>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</si>
  <si>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</si>
  <si>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</si>
  <si>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</si>
  <si>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</si>
  <si>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</si>
  <si>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</si>
  <si>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</si>
  <si>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</si>
  <si>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</si>
  <si>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</si>
  <si>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</si>
  <si>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</si>
  <si>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</si>
  <si>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</si>
  <si>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</si>
  <si>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</si>
  <si>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</si>
  <si>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</si>
  <si>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</si>
  <si>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</si>
  <si>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</si>
  <si>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</si>
  <si>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</si>
  <si>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</si>
  <si>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</si>
  <si>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</si>
  <si>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</si>
  <si>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</si>
  <si>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</si>
  <si>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</si>
  <si>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</si>
  <si>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</si>
  <si>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</si>
  <si>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</si>
  <si>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</si>
  <si>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</si>
  <si>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</si>
  <si>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</si>
  <si>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</si>
  <si>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</si>
  <si>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</si>
  <si>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</si>
  <si>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</si>
  <si>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</si>
  <si>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</si>
  <si>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</si>
  <si>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</si>
  <si>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</si>
  <si>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</si>
  <si>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</si>
  <si>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</si>
  <si>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</si>
  <si>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</si>
  <si>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</si>
  <si>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</si>
  <si>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</si>
  <si>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</si>
  <si>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</si>
  <si>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</si>
  <si>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</si>
  <si>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</si>
  <si>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</si>
  <si>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</si>
  <si>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</si>
  <si>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</si>
  <si>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</si>
  <si>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</si>
  <si>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</si>
  <si>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</si>
  <si>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</si>
  <si>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</si>
  <si>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</si>
  <si>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</si>
  <si>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</si>
  <si>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</si>
  <si>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</si>
  <si>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</si>
  <si>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</si>
  <si>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</si>
  <si>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</si>
  <si>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</si>
  <si>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</si>
  <si>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</si>
  <si>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</si>
  <si>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</si>
  <si>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</si>
  <si>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</si>
  <si>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</si>
  <si>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</si>
  <si>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</si>
  <si>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</si>
  <si>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</si>
  <si>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</si>
  <si>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</si>
  <si>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</si>
  <si>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</si>
  <si>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</si>
  <si>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</si>
  <si>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</si>
  <si>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</si>
  <si>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</si>
  <si>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</si>
  <si>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</si>
  <si>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</si>
  <si>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</si>
  <si>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</si>
  <si>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</si>
  <si>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</si>
  <si>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</si>
  <si>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</si>
  <si>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</si>
  <si>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</si>
  <si>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</si>
  <si>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</si>
  <si>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</si>
  <si>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</si>
  <si>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</si>
  <si>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</si>
  <si>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</si>
  <si>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</si>
  <si>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</si>
  <si>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</si>
  <si>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</si>
  <si>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</si>
  <si>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</si>
  <si>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</si>
  <si>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</si>
  <si>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</si>
  <si>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</si>
  <si>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</si>
  <si>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</si>
  <si>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</si>
  <si>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</si>
  <si>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</si>
  <si>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</si>
  <si>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</si>
  <si>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</si>
  <si>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</si>
  <si>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</si>
  <si>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</si>
  <si>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</si>
  <si>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</si>
  <si>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</si>
  <si>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</si>
  <si>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</si>
  <si>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</si>
  <si>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</si>
  <si>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</si>
  <si>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</si>
  <si>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</si>
  <si>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</si>
  <si>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</si>
  <si>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</si>
  <si>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</si>
  <si>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</si>
  <si>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</si>
  <si>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</si>
  <si>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</si>
  <si>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</si>
  <si>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</si>
  <si>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</si>
  <si>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</si>
  <si>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</si>
  <si>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</si>
  <si>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</si>
  <si>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</si>
  <si>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</si>
  <si>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</si>
  <si>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</si>
  <si>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</si>
  <si>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</si>
  <si>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</si>
  <si>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</si>
  <si>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</si>
  <si>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</si>
  <si>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</si>
  <si>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</si>
  <si>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</si>
  <si>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</si>
  <si>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</si>
  <si>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</si>
  <si>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</si>
  <si>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</si>
  <si>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</si>
  <si>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</si>
  <si>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</si>
  <si>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</si>
  <si>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</si>
  <si>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</si>
  <si>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</si>
  <si>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</si>
  <si>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</si>
  <si>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</si>
  <si>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</si>
  <si>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</si>
  <si>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</si>
  <si>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</si>
  <si>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</si>
  <si>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</si>
  <si>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</si>
  <si>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</si>
  <si>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</si>
  <si>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</si>
  <si>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</si>
  <si>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</si>
  <si>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</si>
  <si>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</si>
  <si>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</si>
  <si>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</si>
  <si>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</si>
  <si>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</si>
  <si>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</si>
  <si>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</si>
  <si>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</si>
  <si>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</si>
  <si>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</si>
  <si>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</si>
  <si>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</si>
  <si>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</si>
  <si>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</si>
  <si>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</si>
  <si>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</si>
  <si>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</si>
  <si>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</si>
  <si>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</si>
  <si>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</si>
  <si>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</si>
  <si>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</si>
  <si>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</si>
  <si>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</si>
  <si>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</si>
  <si>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</si>
  <si>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</si>
  <si>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</si>
  <si>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</si>
  <si>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</si>
  <si>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</si>
  <si>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</si>
  <si>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</si>
  <si>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</si>
  <si>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</si>
  <si>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</si>
  <si>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</si>
  <si>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</si>
  <si>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</si>
  <si>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</si>
  <si>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</si>
  <si>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</si>
  <si>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</si>
  <si>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</si>
  <si>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</si>
  <si>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</si>
  <si>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</si>
  <si>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</si>
  <si>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</si>
  <si>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</si>
  <si>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</si>
  <si>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</si>
  <si>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</si>
  <si>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</si>
  <si>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</si>
  <si>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</si>
  <si>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</si>
  <si>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</si>
  <si>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</si>
  <si>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</si>
  <si>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</si>
  <si>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</si>
  <si>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</si>
  <si>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</si>
  <si>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</si>
  <si>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</si>
  <si>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</si>
  <si>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</si>
  <si>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</si>
  <si>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</si>
  <si>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</si>
  <si>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</si>
  <si>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</si>
  <si>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</si>
  <si>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</si>
  <si>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</si>
  <si>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</si>
  <si>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</si>
  <si>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</si>
  <si>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</si>
  <si>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</si>
  <si>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</si>
  <si>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</si>
  <si>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</si>
  <si>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</si>
  <si>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</si>
  <si>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</si>
  <si>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</si>
  <si>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</si>
  <si>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</si>
  <si>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</si>
  <si>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</si>
  <si>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</si>
  <si>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</si>
  <si>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</si>
  <si>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</si>
  <si>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</si>
  <si>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</si>
  <si>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</si>
  <si>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</si>
  <si>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</si>
  <si>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</si>
  <si>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</si>
  <si>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</si>
  <si>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</si>
  <si>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</si>
  <si>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</si>
  <si>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</si>
  <si>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</si>
  <si>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</si>
  <si>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</si>
  <si>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</si>
  <si>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</si>
  <si>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</si>
  <si>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</si>
  <si>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</si>
  <si>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</si>
  <si>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</si>
  <si>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</si>
  <si>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</si>
  <si>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</si>
  <si>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</si>
  <si>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</si>
  <si>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</si>
  <si>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</si>
  <si>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</si>
  <si>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</si>
  <si>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</si>
  <si>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</si>
  <si>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</si>
  <si>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</si>
  <si>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</si>
  <si>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</si>
  <si>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</si>
  <si>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</si>
  <si>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</si>
  <si>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</si>
  <si>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</si>
  <si>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</si>
  <si>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</si>
  <si>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</si>
  <si>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</si>
  <si>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</si>
  <si>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</si>
  <si>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</si>
  <si>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</si>
  <si>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</si>
  <si>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</si>
  <si>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</si>
  <si>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</si>
  <si>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</si>
  <si>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</si>
  <si>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</si>
  <si>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</si>
  <si>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</si>
  <si>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</si>
  <si>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</si>
  <si>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</si>
  <si>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</si>
  <si>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</si>
  <si>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</si>
  <si>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</si>
  <si>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</si>
  <si>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</si>
  <si>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</si>
  <si>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</si>
  <si>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</si>
  <si>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</si>
  <si>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</si>
  <si>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</si>
  <si>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</si>
  <si>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</si>
  <si>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</si>
  <si>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</si>
  <si>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</si>
  <si>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</si>
  <si>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</si>
  <si>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</si>
  <si>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</si>
  <si>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</si>
  <si>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</si>
  <si>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</si>
  <si>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</si>
  <si>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</si>
  <si>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</si>
  <si>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</si>
  <si>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</si>
  <si>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</si>
  <si>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</si>
  <si>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</si>
  <si>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</si>
  <si>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</si>
  <si>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</si>
  <si>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</si>
  <si>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</si>
  <si>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</si>
  <si>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</si>
  <si>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</si>
  <si>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</si>
  <si>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</si>
  <si>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</si>
  <si>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</si>
  <si>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</si>
  <si>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</si>
  <si>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</si>
  <si>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</si>
  <si>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</si>
  <si>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</si>
  <si>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</si>
  <si>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</si>
  <si>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</si>
  <si>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</si>
  <si>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</si>
  <si>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</si>
  <si>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</si>
  <si>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</si>
  <si>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</si>
  <si>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</si>
  <si>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</si>
  <si>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</si>
  <si>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</si>
  <si>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</si>
  <si>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</si>
  <si>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</si>
  <si>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</si>
  <si>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</si>
  <si>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</si>
  <si>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</si>
  <si>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</si>
  <si>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</si>
  <si>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</si>
  <si>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</si>
  <si>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</si>
  <si>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</si>
  <si>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</si>
  <si>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</si>
  <si>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</si>
  <si>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</si>
  <si>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</si>
  <si>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</si>
  <si>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</si>
  <si>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</si>
  <si>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</si>
  <si>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</si>
  <si>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</si>
  <si>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</si>
  <si>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</si>
  <si>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</si>
  <si>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</si>
  <si>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</si>
  <si>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</si>
  <si>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</si>
  <si>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</si>
  <si>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</si>
  <si>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</si>
  <si>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</si>
  <si>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</si>
  <si>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</si>
  <si>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</si>
  <si>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</si>
  <si>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</si>
  <si>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</si>
  <si>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</si>
  <si>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</si>
  <si>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</si>
  <si>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</si>
  <si>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</si>
  <si>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</si>
  <si>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</si>
  <si>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</si>
  <si>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</si>
  <si>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</si>
  <si>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</si>
  <si>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</si>
  <si>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</si>
  <si>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</si>
  <si>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</si>
  <si>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</si>
  <si>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</si>
  <si>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</si>
  <si>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</si>
  <si>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</si>
  <si>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</si>
  <si>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</si>
  <si>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</si>
  <si>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</si>
  <si>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</si>
  <si>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</si>
  <si>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</si>
  <si>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</si>
  <si>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</si>
  <si>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</si>
  <si>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</si>
  <si>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</si>
  <si>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</si>
  <si>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</si>
  <si>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</si>
  <si>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</si>
  <si>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</si>
  <si>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</si>
  <si>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</si>
  <si>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</si>
  <si>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</si>
  <si>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</si>
  <si>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</si>
  <si>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</si>
  <si>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</si>
  <si>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</si>
  <si>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</si>
  <si>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</si>
  <si>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</si>
  <si>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</si>
  <si>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</si>
  <si>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</si>
  <si>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</si>
  <si>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</si>
  <si>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</si>
  <si>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</si>
  <si>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</si>
  <si>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</si>
  <si>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</si>
  <si>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</si>
  <si>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</si>
  <si>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</si>
  <si>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</si>
  <si>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</si>
  <si>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</si>
  <si>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</si>
  <si>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</si>
  <si>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</si>
  <si>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</si>
  <si>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</si>
  <si>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</si>
  <si>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</si>
  <si>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</si>
  <si>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</si>
  <si>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</si>
  <si>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</si>
  <si>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</si>
  <si>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</si>
  <si>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</si>
  <si>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</si>
  <si>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</si>
  <si>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</si>
  <si>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</si>
  <si>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</si>
  <si>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</si>
  <si>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</si>
  <si>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</si>
  <si>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</si>
  <si>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</si>
  <si>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</si>
  <si>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</si>
  <si>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</si>
  <si>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</si>
  <si>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</si>
  <si>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</si>
  <si>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</si>
  <si>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</si>
  <si>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</si>
  <si>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</si>
  <si>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</si>
  <si>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</si>
  <si>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</si>
  <si>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</si>
  <si>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</si>
  <si>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</si>
  <si>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</si>
  <si>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</si>
  <si>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</si>
  <si>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</si>
  <si>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</si>
  <si>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</si>
  <si>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</si>
  <si>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</si>
  <si>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</si>
  <si>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</si>
  <si>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</si>
  <si>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</si>
  <si>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</si>
  <si>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</si>
  <si>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</si>
  <si>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</si>
  <si>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</si>
  <si>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</si>
  <si>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</si>
  <si>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</si>
  <si>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</si>
  <si>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</si>
  <si>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</si>
  <si>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</si>
  <si>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</si>
  <si>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</si>
  <si>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</si>
  <si>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</si>
  <si>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</si>
  <si>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</si>
  <si>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</si>
  <si>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</si>
  <si>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</si>
  <si>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</si>
  <si>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</si>
  <si>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</si>
  <si>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</si>
  <si>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</si>
  <si>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</si>
  <si>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</si>
  <si>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</si>
  <si>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</si>
  <si>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</si>
  <si>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</si>
  <si>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</si>
  <si>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</si>
  <si>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</si>
  <si>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</si>
  <si>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</si>
  <si>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</si>
  <si>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</si>
  <si>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</si>
  <si>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</si>
  <si>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</si>
  <si>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</si>
  <si>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</si>
  <si>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</si>
  <si>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</si>
  <si>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</si>
  <si>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</si>
  <si>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</si>
  <si>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</si>
  <si>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</si>
  <si>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</si>
  <si>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</si>
  <si>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</si>
  <si>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</si>
  <si>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</si>
  <si>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</si>
  <si>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</si>
  <si>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</si>
  <si>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</si>
  <si>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</si>
  <si>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</si>
  <si>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</si>
  <si>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</si>
  <si>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</si>
  <si>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</si>
  <si>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</si>
  <si>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</si>
  <si>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</si>
  <si>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</si>
  <si>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</si>
  <si>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</si>
  <si>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</si>
  <si>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</si>
  <si>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</si>
  <si>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</si>
  <si>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</si>
  <si>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</si>
  <si>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</si>
  <si>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</si>
  <si>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</si>
  <si>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</si>
  <si>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</si>
  <si>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</si>
  <si>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</si>
  <si>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</si>
  <si>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</si>
  <si>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</si>
  <si>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</si>
  <si>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</si>
  <si>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</si>
  <si>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</si>
  <si>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</si>
  <si>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</si>
  <si>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</si>
  <si>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</si>
  <si>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</si>
  <si>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</si>
  <si>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</si>
  <si>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</si>
  <si>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</si>
  <si>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</si>
  <si>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</si>
  <si>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</si>
  <si>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</si>
  <si>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</si>
  <si>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</si>
  <si>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</si>
  <si>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</si>
  <si>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</si>
  <si>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</si>
  <si>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</si>
  <si>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</si>
  <si>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</si>
  <si>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</si>
  <si>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</si>
  <si>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</si>
  <si>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</si>
  <si>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</si>
  <si>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</si>
  <si>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</si>
  <si>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</si>
  <si>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</si>
  <si>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</si>
  <si>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</si>
  <si>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</si>
  <si>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</si>
  <si>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</si>
  <si>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</si>
  <si>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</si>
  <si>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</si>
  <si>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</si>
  <si>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</si>
  <si>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</si>
  <si>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</si>
  <si>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</si>
  <si>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</si>
  <si>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</si>
  <si>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</si>
  <si>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</si>
  <si>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</si>
  <si>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</si>
  <si>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</si>
  <si>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</si>
  <si>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</si>
  <si>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</si>
  <si>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</si>
  <si>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</si>
  <si>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</si>
  <si>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</si>
  <si>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</si>
  <si>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</si>
  <si>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</si>
  <si>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</si>
  <si>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</si>
  <si>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</si>
  <si>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</si>
  <si>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</si>
  <si>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</si>
  <si>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</si>
  <si>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</si>
  <si>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</si>
  <si>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</si>
  <si>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</si>
  <si>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</si>
  <si>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</si>
  <si>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</si>
  <si>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</si>
  <si>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</si>
  <si>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</si>
  <si>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</si>
  <si>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</si>
  <si>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</si>
  <si>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</si>
  <si>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</si>
  <si>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</si>
  <si>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</si>
  <si>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</si>
  <si>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</si>
  <si>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</si>
  <si>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</si>
  <si>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</si>
  <si>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</si>
  <si>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</si>
  <si>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</si>
  <si>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</si>
  <si>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</si>
  <si>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</si>
  <si>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</si>
  <si>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</si>
  <si>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</si>
  <si>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</si>
  <si>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</si>
  <si>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</si>
  <si>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</si>
  <si>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</si>
  <si>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</si>
  <si>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</si>
  <si>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</si>
  <si>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</si>
  <si>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</si>
  <si>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</si>
  <si>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</si>
  <si>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</si>
  <si>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</si>
  <si>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</si>
  <si>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</si>
  <si>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</si>
  <si>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</si>
  <si>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</si>
  <si>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</si>
  <si>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</si>
  <si>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</si>
  <si>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</si>
  <si>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</si>
  <si>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</si>
  <si>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</si>
  <si>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</si>
  <si>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</si>
  <si>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</si>
  <si>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</si>
  <si>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</si>
  <si>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</si>
  <si>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</si>
  <si>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</si>
  <si>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</si>
  <si>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</si>
  <si>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</si>
  <si>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</si>
  <si>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</si>
  <si>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</si>
  <si>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</si>
  <si>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</si>
  <si>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</si>
  <si>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</si>
  <si>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</si>
  <si>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</si>
  <si>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</si>
  <si>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</si>
  <si>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</si>
  <si>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</si>
  <si>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</si>
  <si>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</si>
  <si>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</si>
  <si>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</si>
  <si>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</si>
  <si>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</si>
  <si>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</si>
  <si>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</si>
  <si>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</si>
  <si>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</si>
  <si>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</si>
  <si>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</si>
  <si>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</si>
  <si>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</si>
  <si>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</si>
  <si>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</si>
  <si>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</si>
  <si>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</si>
  <si>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</si>
  <si>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</si>
  <si>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</si>
  <si>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</si>
  <si>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</si>
  <si>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</si>
  <si>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</si>
  <si>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</si>
  <si>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</si>
  <si>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</si>
  <si>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</si>
  <si>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</si>
  <si>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</si>
  <si>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</si>
  <si>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</si>
  <si>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</si>
  <si>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</si>
  <si>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</si>
  <si>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</si>
  <si>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</si>
  <si>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</si>
  <si>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</si>
  <si>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</si>
  <si>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</si>
  <si>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</si>
  <si>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</si>
  <si>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</si>
  <si>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</si>
  <si>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</si>
  <si>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</si>
  <si>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</si>
  <si>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</si>
  <si>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</si>
  <si>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</si>
  <si>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</si>
  <si>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</si>
  <si>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</si>
  <si>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</si>
  <si>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</si>
  <si>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</si>
  <si>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</si>
  <si>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</si>
  <si>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</si>
  <si>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</si>
  <si>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</si>
  <si>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</si>
  <si>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</si>
  <si>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</si>
  <si>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</si>
  <si>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</si>
  <si>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</si>
  <si>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</si>
  <si>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</si>
  <si>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</si>
  <si>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</si>
  <si>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</si>
  <si>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</si>
  <si>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</si>
  <si>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</si>
  <si>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</si>
  <si>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</si>
  <si>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</si>
  <si>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</si>
  <si>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</si>
  <si>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</si>
  <si>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</si>
  <si>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</si>
  <si>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</si>
  <si>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</si>
  <si>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</si>
  <si>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</si>
  <si>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</si>
  <si>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</si>
  <si>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</si>
  <si>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</si>
  <si>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</si>
  <si>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</si>
  <si>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</si>
  <si>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</si>
  <si>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</si>
  <si>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</si>
  <si>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</si>
  <si>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</si>
  <si>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</si>
  <si>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</si>
  <si>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</si>
  <si>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</si>
  <si>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</si>
  <si>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</si>
  <si>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</si>
  <si>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</si>
  <si>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</si>
  <si>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</si>
  <si>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</si>
  <si>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</si>
  <si>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</si>
  <si>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</si>
  <si>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</si>
  <si>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</si>
  <si>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</si>
  <si>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</si>
  <si>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</si>
  <si>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</si>
  <si>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</si>
  <si>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</si>
  <si>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</si>
  <si>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</si>
  <si>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</si>
  <si>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</si>
  <si>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</si>
  <si>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</si>
  <si>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</si>
  <si>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</si>
  <si>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</si>
  <si>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</si>
  <si>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</si>
  <si>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</si>
  <si>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</si>
  <si>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</si>
  <si>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</si>
  <si>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</si>
  <si>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</si>
  <si>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</si>
  <si>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</si>
  <si>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</si>
  <si>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</si>
  <si>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</si>
  <si>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</si>
  <si>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</si>
  <si>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</si>
  <si>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</si>
  <si>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</si>
  <si>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</si>
  <si>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</si>
  <si>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</si>
  <si>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</si>
  <si>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</si>
  <si>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</si>
  <si>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</si>
  <si>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</si>
  <si>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</si>
  <si>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</si>
  <si>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</si>
  <si>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</si>
  <si>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</si>
  <si>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</si>
  <si>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</si>
  <si>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</si>
  <si>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</si>
  <si>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</si>
  <si>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</si>
  <si>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</si>
  <si>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</si>
  <si>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</si>
  <si>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</si>
  <si>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</si>
  <si>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</si>
  <si>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</si>
  <si>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</si>
  <si>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</si>
  <si>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</si>
  <si>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</si>
  <si>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</si>
  <si>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</si>
  <si>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</si>
  <si>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</si>
  <si>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</si>
  <si>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</si>
  <si>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</si>
  <si>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</si>
  <si>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</si>
  <si>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</si>
  <si>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</si>
  <si>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</si>
  <si>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</si>
  <si>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</si>
  <si>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</si>
  <si>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</si>
  <si>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</si>
  <si>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</si>
  <si>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</si>
  <si>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</si>
  <si>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</si>
  <si>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</si>
  <si>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</si>
  <si>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</si>
  <si>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</si>
  <si>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</si>
  <si>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</si>
  <si>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</si>
  <si>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</si>
  <si>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</si>
  <si>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</si>
  <si>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</si>
  <si>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</si>
  <si>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</si>
  <si>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</si>
  <si>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</si>
  <si>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</si>
  <si>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</si>
  <si>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</si>
  <si>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</si>
  <si>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</si>
  <si>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</si>
  <si>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</si>
  <si>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</si>
  <si>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</si>
  <si>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</si>
  <si>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</si>
  <si>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</si>
  <si>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</si>
  <si>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</si>
  <si>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</si>
  <si>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</si>
  <si>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</si>
  <si>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</si>
  <si>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</si>
  <si>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</si>
  <si>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</si>
  <si>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</si>
  <si>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</si>
  <si>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</si>
  <si>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</si>
  <si>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</si>
  <si>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</si>
  <si>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</si>
  <si>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</si>
  <si>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</si>
  <si>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</si>
  <si>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</si>
  <si>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</si>
  <si>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</si>
  <si>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</si>
  <si>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</si>
  <si>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</si>
  <si>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</si>
  <si>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</si>
  <si>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</si>
  <si>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</si>
  <si>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</si>
  <si>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</si>
  <si>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</si>
  <si>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</si>
  <si>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</si>
  <si>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</si>
  <si>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</si>
  <si>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</si>
  <si>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</si>
  <si>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</si>
  <si>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</si>
  <si>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</si>
  <si>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</si>
  <si>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</si>
  <si>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</si>
  <si>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</si>
  <si>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</si>
  <si>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</si>
  <si>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</si>
  <si>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</si>
  <si>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</si>
  <si>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</si>
  <si>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</si>
  <si>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</si>
  <si>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</si>
  <si>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</si>
  <si>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</si>
  <si>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</si>
  <si>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</si>
  <si>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</si>
  <si>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</si>
  <si>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</si>
  <si>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</si>
  <si>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</si>
  <si>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</si>
  <si>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</si>
  <si>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</si>
  <si>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</si>
  <si>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</si>
  <si>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</si>
  <si>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</si>
  <si>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</si>
  <si>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</si>
  <si>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</si>
  <si>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</si>
  <si>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</si>
  <si>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</si>
  <si>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</si>
  <si>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</si>
  <si>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</si>
  <si>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</si>
  <si>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</si>
  <si>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</si>
  <si>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</si>
  <si>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</si>
  <si>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</si>
  <si>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</si>
  <si>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</si>
  <si>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</si>
  <si>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</si>
  <si>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</si>
  <si>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</si>
  <si>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</si>
  <si>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</si>
  <si>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</si>
  <si>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</si>
  <si>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</si>
  <si>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</si>
  <si>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</si>
  <si>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</si>
  <si>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</si>
  <si>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</si>
  <si>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</si>
  <si>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</si>
  <si>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</si>
  <si>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</si>
  <si>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</si>
  <si>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</si>
  <si>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</si>
  <si>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</si>
  <si>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</si>
  <si>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</si>
  <si>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</si>
  <si>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</si>
  <si>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</si>
  <si>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</si>
  <si>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</si>
  <si>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</si>
  <si>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</si>
  <si>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</si>
  <si>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</si>
  <si>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</si>
  <si>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</si>
  <si>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</si>
  <si>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</si>
  <si>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</si>
  <si>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</si>
  <si>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</si>
  <si>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</si>
  <si>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</si>
  <si>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</si>
  <si>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</si>
  <si>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</si>
  <si>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</si>
  <si>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</si>
  <si>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</si>
  <si>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</si>
  <si>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</si>
  <si>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</si>
  <si>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</si>
  <si>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</si>
  <si>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</si>
  <si>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</si>
  <si>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</si>
  <si>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</si>
  <si>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</si>
  <si>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</si>
  <si>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</si>
  <si>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</si>
  <si>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</si>
  <si>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</si>
  <si>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</si>
  <si>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</si>
  <si>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</si>
  <si>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</si>
  <si>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</si>
  <si>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</si>
  <si>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</si>
  <si>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</si>
  <si>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</si>
  <si>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</si>
  <si>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</si>
  <si>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</si>
  <si>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</si>
  <si>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</si>
  <si>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</si>
  <si>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</si>
  <si>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</si>
  <si>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</si>
  <si>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</si>
  <si>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</si>
  <si>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</si>
  <si>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</si>
  <si>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</si>
  <si>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</si>
  <si>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</si>
  <si>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</si>
  <si>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</si>
  <si>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</si>
  <si>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</si>
  <si>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</si>
  <si>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</si>
  <si>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</si>
  <si>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</si>
  <si>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</si>
  <si>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</si>
  <si>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</si>
  <si>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</si>
  <si>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</si>
  <si>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</si>
  <si>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</si>
  <si>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</si>
  <si>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</si>
  <si>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</si>
  <si>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</si>
  <si>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</si>
  <si>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</si>
  <si>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</si>
  <si>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</si>
  <si>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</si>
  <si>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</si>
  <si>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</si>
  <si>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</si>
  <si>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</si>
  <si>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</si>
  <si>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</si>
  <si>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</si>
  <si>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</si>
  <si>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</si>
  <si>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</si>
  <si>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</si>
  <si>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</si>
  <si>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</si>
  <si>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</si>
  <si>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</si>
  <si>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</si>
  <si>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</si>
  <si>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</si>
  <si>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</si>
  <si>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</si>
  <si>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</si>
  <si>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</si>
  <si>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</si>
  <si>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</si>
  <si>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</si>
  <si>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</si>
  <si>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</si>
  <si>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</si>
  <si>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</si>
  <si>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</si>
  <si>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</si>
  <si>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</si>
  <si>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</si>
  <si>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</si>
  <si>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</si>
  <si>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</si>
  <si>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</si>
  <si>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</si>
  <si>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</si>
  <si>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</si>
  <si>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</si>
  <si>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</si>
  <si>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</si>
  <si>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</si>
  <si>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</si>
  <si>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</si>
  <si>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</si>
  <si>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</si>
  <si>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</si>
  <si>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</si>
  <si>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</si>
  <si>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</si>
  <si>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</si>
  <si>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</si>
  <si>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</si>
  <si>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</si>
  <si>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</si>
  <si>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</si>
  <si>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</si>
  <si>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</si>
  <si>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</si>
  <si>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</si>
  <si>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</si>
  <si>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</si>
  <si>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</si>
  <si>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</si>
  <si>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</si>
  <si>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</si>
  <si>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</si>
  <si>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</si>
  <si>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</si>
  <si>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</si>
  <si>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</si>
  <si>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</si>
  <si>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</si>
  <si>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</si>
  <si>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</si>
  <si>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</si>
  <si>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</si>
  <si>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</si>
  <si>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</si>
  <si>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</si>
  <si>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</si>
  <si>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</si>
  <si>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</si>
  <si>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</si>
  <si>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</si>
  <si>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</si>
  <si>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</si>
  <si>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</si>
  <si>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</si>
  <si>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</si>
  <si>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</si>
  <si>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</si>
  <si>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</si>
  <si>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</si>
  <si>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</si>
  <si>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</si>
  <si>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</si>
  <si>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</si>
  <si>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</si>
  <si>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</si>
  <si>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</si>
  <si>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</si>
  <si>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</si>
  <si>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</si>
  <si>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</si>
  <si>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</si>
  <si>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</si>
  <si>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</si>
  <si>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</si>
  <si>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</si>
  <si>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</si>
  <si>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</si>
  <si>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</si>
  <si>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</si>
  <si>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</si>
  <si>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</si>
  <si>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</si>
  <si>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</si>
  <si>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</si>
  <si>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</si>
  <si>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</si>
  <si>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</si>
  <si>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</si>
  <si>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</si>
  <si>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</si>
  <si>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</si>
  <si>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</si>
  <si>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</si>
  <si>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</si>
  <si>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</si>
  <si>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</si>
  <si>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</si>
  <si>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</si>
  <si>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</si>
  <si>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</si>
  <si>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</si>
  <si>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</si>
  <si>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</si>
  <si>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</si>
  <si>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</si>
  <si>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</si>
  <si>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</si>
  <si>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</si>
  <si>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</si>
  <si>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</si>
  <si>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</si>
  <si>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</si>
  <si>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</si>
  <si>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</si>
  <si>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</si>
  <si>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</si>
  <si>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</si>
  <si>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</si>
  <si>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</si>
  <si>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</si>
  <si>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</si>
  <si>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</si>
  <si>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</si>
  <si>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</si>
  <si>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</si>
  <si>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</si>
  <si>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</si>
  <si>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</si>
  <si>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</si>
  <si>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</si>
  <si>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</si>
  <si>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</si>
  <si>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</si>
  <si>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</si>
  <si>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</si>
  <si>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</si>
  <si>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</si>
  <si>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</si>
  <si>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</si>
  <si>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</si>
  <si>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</si>
  <si>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</si>
  <si>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</si>
  <si>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</si>
  <si>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</si>
  <si>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</si>
  <si>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</si>
  <si>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</si>
  <si>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</si>
  <si>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</si>
  <si>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</si>
  <si>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</si>
  <si>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</si>
  <si>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</si>
  <si>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</si>
  <si>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</si>
  <si>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</si>
  <si>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</si>
  <si>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</si>
  <si>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</si>
  <si>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</si>
  <si>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</si>
  <si>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</si>
  <si>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</si>
  <si>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</si>
  <si>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</si>
  <si>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</si>
  <si>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</si>
  <si>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</si>
  <si>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</si>
  <si>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</si>
  <si>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</si>
  <si>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</si>
  <si>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</si>
  <si>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</si>
  <si>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</si>
  <si>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</si>
  <si>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</si>
  <si>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</si>
  <si>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</si>
  <si>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</si>
  <si>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</si>
  <si>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</si>
  <si>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</si>
  <si>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</si>
  <si>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</si>
  <si>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</si>
  <si>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</si>
  <si>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</si>
  <si>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</si>
  <si>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</si>
  <si>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</si>
  <si>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</si>
  <si>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</si>
  <si>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</si>
  <si>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</si>
  <si>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</si>
  <si>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</si>
  <si>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</si>
  <si>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</si>
  <si>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</si>
  <si>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</si>
  <si>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</si>
  <si>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</si>
  <si>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</si>
  <si>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</si>
  <si>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</si>
  <si>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</si>
  <si>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</si>
  <si>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</si>
  <si>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</si>
  <si>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</si>
  <si>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</si>
  <si>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</si>
  <si>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</si>
  <si>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</si>
  <si>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</si>
  <si>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</si>
  <si>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</si>
  <si>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</si>
  <si>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</si>
  <si>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</si>
  <si>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</si>
  <si>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</si>
  <si>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</si>
  <si>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</si>
  <si>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</si>
  <si>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</si>
  <si>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</si>
  <si>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</si>
  <si>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</si>
  <si>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</si>
  <si>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</si>
  <si>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</si>
  <si>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</si>
  <si>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</si>
  <si>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</si>
  <si>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</si>
  <si>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</si>
  <si>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</si>
  <si>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</si>
  <si>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</si>
  <si>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</si>
  <si>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</si>
  <si>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</si>
  <si>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</si>
  <si>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</si>
  <si>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</si>
  <si>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</si>
  <si>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</si>
  <si>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</si>
  <si>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</si>
  <si>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</si>
  <si>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</si>
  <si>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</si>
  <si>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</si>
  <si>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</si>
  <si>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</si>
  <si>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</si>
  <si>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</si>
  <si>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</si>
  <si>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</si>
  <si>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</si>
  <si>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</si>
  <si>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</si>
  <si>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</si>
  <si>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</si>
  <si>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</si>
  <si>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</si>
  <si>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</si>
  <si>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</si>
  <si>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</si>
  <si>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</si>
  <si>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</si>
  <si>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</si>
  <si>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</si>
  <si>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</si>
  <si>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</si>
  <si>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</si>
  <si>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</si>
  <si>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</si>
  <si>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</si>
  <si>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</si>
  <si>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</si>
  <si>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</si>
  <si>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</si>
  <si>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</si>
  <si>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</si>
  <si>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</si>
  <si>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</si>
  <si>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</si>
  <si>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</si>
  <si>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</si>
  <si>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</si>
  <si>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</si>
  <si>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</si>
  <si>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</si>
  <si>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</si>
  <si>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</si>
  <si>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</si>
  <si>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</si>
  <si>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</si>
  <si>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</si>
  <si>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</si>
  <si>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</si>
  <si>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</si>
  <si>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</si>
  <si>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</si>
  <si>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</si>
  <si>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</si>
  <si>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</si>
  <si>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</si>
  <si>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</si>
  <si>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</si>
  <si>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</si>
  <si>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</si>
  <si>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</si>
  <si>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</si>
  <si>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</si>
  <si>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</si>
  <si>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</si>
  <si>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</si>
  <si>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</si>
  <si>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</si>
  <si>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</si>
  <si>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</si>
  <si>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</si>
  <si>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</si>
  <si>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</si>
  <si>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</si>
  <si>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</si>
  <si>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</si>
  <si>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</si>
  <si>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</si>
  <si>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</si>
  <si>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</si>
  <si>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</si>
  <si>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</si>
  <si>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</si>
  <si>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</si>
  <si>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</si>
  <si>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</si>
  <si>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</si>
  <si>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</si>
  <si>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</si>
  <si>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</si>
  <si>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</si>
  <si>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</si>
  <si>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</si>
  <si>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</si>
  <si>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</si>
  <si>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</si>
  <si>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</si>
  <si>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</si>
  <si>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</si>
  <si>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</si>
  <si>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</si>
  <si>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</si>
  <si>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</si>
  <si>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</si>
  <si>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</si>
  <si>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</si>
  <si>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</si>
  <si>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</si>
  <si>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</si>
  <si>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</si>
  <si>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</si>
  <si>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</si>
  <si>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</si>
  <si>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</si>
  <si>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</si>
  <si>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</si>
  <si>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</si>
  <si>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</si>
  <si>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</si>
  <si>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</si>
  <si>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</si>
  <si>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</si>
  <si>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</si>
  <si>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</si>
  <si>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</si>
  <si>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</si>
  <si>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</si>
  <si>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</si>
  <si>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</si>
  <si>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</si>
  <si>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</si>
  <si>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</si>
  <si>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</si>
  <si>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</si>
  <si>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</si>
  <si>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</si>
  <si>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</si>
  <si>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</si>
  <si>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</si>
  <si>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</si>
  <si>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</si>
  <si>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</si>
  <si>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</si>
  <si>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</si>
  <si>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</si>
  <si>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</si>
  <si>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</si>
  <si>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</si>
  <si>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</si>
  <si>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</si>
  <si>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</si>
  <si>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</si>
  <si>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</si>
  <si>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</si>
  <si>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</si>
  <si>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</si>
  <si>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</si>
  <si>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</si>
  <si>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</si>
  <si>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</si>
  <si>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</si>
  <si>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</si>
  <si>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</si>
  <si>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</si>
  <si>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</si>
  <si>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</si>
  <si>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</si>
  <si>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</si>
  <si>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</si>
  <si>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</si>
  <si>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</si>
  <si>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</si>
  <si>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</si>
  <si>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</si>
  <si>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</si>
  <si>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</si>
  <si>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</si>
  <si>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</si>
  <si>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</si>
  <si>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</si>
  <si>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</si>
  <si>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</si>
  <si>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</si>
  <si>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</si>
  <si>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</si>
  <si>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</si>
  <si>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</si>
  <si>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</si>
  <si>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</si>
  <si>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</si>
  <si>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</si>
  <si>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</si>
  <si>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</si>
  <si>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</si>
  <si>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</si>
  <si>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</si>
  <si>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</si>
  <si>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</si>
  <si>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</si>
  <si>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</si>
  <si>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</si>
  <si>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</si>
  <si>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</si>
  <si>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</si>
  <si>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</si>
  <si>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</si>
  <si>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</si>
  <si>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</si>
  <si>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</si>
  <si>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</si>
  <si>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</si>
  <si>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</si>
  <si>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</si>
  <si>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</si>
  <si>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</si>
  <si>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</si>
  <si>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</si>
  <si>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</si>
  <si>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</si>
  <si>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</si>
  <si>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</si>
  <si>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</si>
  <si>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</si>
  <si>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</si>
  <si>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</si>
  <si>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</si>
  <si>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</si>
  <si>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</si>
  <si>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</si>
  <si>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</si>
  <si>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</si>
  <si>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</si>
  <si>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</si>
  <si>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</si>
  <si>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</si>
  <si>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</si>
  <si>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</si>
  <si>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</si>
  <si>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</si>
  <si>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</si>
  <si>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</si>
  <si>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</si>
  <si>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</si>
  <si>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</si>
  <si>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</si>
  <si>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</si>
  <si>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</si>
  <si>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</si>
  <si>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</si>
  <si>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</si>
  <si>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</si>
  <si>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</si>
  <si>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</si>
  <si>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</si>
  <si>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</si>
  <si>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</si>
  <si>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</si>
  <si>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</si>
  <si>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</si>
  <si>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</si>
  <si>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</si>
  <si>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</si>
  <si>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</si>
  <si>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</si>
  <si>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</si>
  <si>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</si>
  <si>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</si>
  <si>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</si>
  <si>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</si>
  <si>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</si>
  <si>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</si>
  <si>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</si>
  <si>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</si>
  <si>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</si>
  <si>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</si>
  <si>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</si>
  <si>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</si>
  <si>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</si>
  <si>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</si>
  <si>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</si>
  <si>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</si>
  <si>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</si>
  <si>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</si>
  <si>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</si>
  <si>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</si>
  <si>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</si>
  <si>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</si>
  <si>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</si>
  <si>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</si>
  <si>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</si>
  <si>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</si>
  <si>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</si>
  <si>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</si>
  <si>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</si>
  <si>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</si>
  <si>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</si>
  <si>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</si>
  <si>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</si>
  <si>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</si>
  <si>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</si>
  <si>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</si>
  <si>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</si>
  <si>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</si>
  <si>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</si>
  <si>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</si>
  <si>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</si>
  <si>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</si>
  <si>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</si>
  <si>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</si>
  <si>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</si>
  <si>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</si>
  <si>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</si>
  <si>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</si>
  <si>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</si>
  <si>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</si>
  <si>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</si>
  <si>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</si>
  <si>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</si>
  <si>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</si>
  <si>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</si>
  <si>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</si>
  <si>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</si>
  <si>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</si>
  <si>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</si>
  <si>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</si>
  <si>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</si>
  <si>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</si>
  <si>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</si>
  <si>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</si>
  <si>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</si>
  <si>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</si>
  <si>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</si>
  <si>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</si>
  <si>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</si>
  <si>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</si>
  <si>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</si>
  <si>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</si>
  <si>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</si>
  <si>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</si>
  <si>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</si>
  <si>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</si>
  <si>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</si>
  <si>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</si>
  <si>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</si>
  <si>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</si>
  <si>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</si>
  <si>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</si>
  <si>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</si>
  <si>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</si>
  <si>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</si>
  <si>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</si>
  <si>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</si>
  <si>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</si>
  <si>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</si>
  <si>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</si>
  <si>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</si>
  <si>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</si>
  <si>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</si>
  <si>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</si>
  <si>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</si>
  <si>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</si>
  <si>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</si>
  <si>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</si>
  <si>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</si>
  <si>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</si>
  <si>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</si>
  <si>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</si>
  <si>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</si>
  <si>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</si>
  <si>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</si>
  <si>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</si>
  <si>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</si>
  <si>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</si>
  <si>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</si>
  <si>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</si>
  <si>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</si>
  <si>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</si>
  <si>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</si>
  <si>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</si>
  <si>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</si>
  <si>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</si>
  <si>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</si>
  <si>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</si>
  <si>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</si>
  <si>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</si>
  <si>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</si>
  <si>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</si>
  <si>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</si>
  <si>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</si>
  <si>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</si>
  <si>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</si>
  <si>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</si>
  <si>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</si>
  <si>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</si>
  <si>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</si>
  <si>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</si>
  <si>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</si>
  <si>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</si>
  <si>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</si>
  <si>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</si>
  <si>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</si>
  <si>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</si>
  <si>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</si>
  <si>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</si>
  <si>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</si>
  <si>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</si>
  <si>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</si>
  <si>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</si>
  <si>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</si>
  <si>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</si>
  <si>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</si>
  <si>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</si>
  <si>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</si>
  <si>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</si>
  <si>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</si>
  <si>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</si>
  <si>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</si>
  <si>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</si>
  <si>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</si>
  <si>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</si>
  <si>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</si>
  <si>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</si>
  <si>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</si>
  <si>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</si>
  <si>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</si>
  <si>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</si>
  <si>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</si>
  <si>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</si>
  <si>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</si>
  <si>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</si>
  <si>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</si>
  <si>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</si>
  <si>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</si>
  <si>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</si>
  <si>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</si>
  <si>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</si>
  <si>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</si>
  <si>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</si>
  <si>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</si>
  <si>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</si>
  <si>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</si>
  <si>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</si>
  <si>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</si>
  <si>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</si>
  <si>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</si>
  <si>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</si>
  <si>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</si>
  <si>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</si>
  <si>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</si>
  <si>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</si>
  <si>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</si>
  <si>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</si>
  <si>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</si>
  <si>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</si>
  <si>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</si>
  <si>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</si>
  <si>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</si>
  <si>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</si>
  <si>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</si>
  <si>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</si>
  <si>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</si>
  <si>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</si>
  <si>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</si>
  <si>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</si>
  <si>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</si>
  <si>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</si>
  <si>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</si>
  <si>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</si>
  <si>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</si>
  <si>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</si>
  <si>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</si>
  <si>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</si>
  <si>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</si>
  <si>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</si>
  <si>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</si>
  <si>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</si>
  <si>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</si>
  <si>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</si>
  <si>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</si>
  <si>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</si>
  <si>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</si>
  <si>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</si>
  <si>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</si>
  <si>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</si>
  <si>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</si>
  <si>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</si>
  <si>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</si>
  <si>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</si>
  <si>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</si>
  <si>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</si>
  <si>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</si>
  <si>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</si>
  <si>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</si>
  <si>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</si>
  <si>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</si>
  <si>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</si>
  <si>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</si>
  <si>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</si>
  <si>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</si>
  <si>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</si>
  <si>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</si>
  <si>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</si>
  <si>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</si>
  <si>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</si>
  <si>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</si>
  <si>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</si>
  <si>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</si>
  <si>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</si>
  <si>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</si>
  <si>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</si>
  <si>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</si>
  <si>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</si>
  <si>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</si>
  <si>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</si>
  <si>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</si>
  <si>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</si>
  <si>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</si>
  <si>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</si>
  <si>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</si>
  <si>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</si>
  <si>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</si>
  <si>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</si>
  <si>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</si>
  <si>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</si>
  <si>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</si>
  <si>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</si>
  <si>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</si>
  <si>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</si>
  <si>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</si>
  <si>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</si>
  <si>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</si>
  <si>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</si>
  <si>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</si>
  <si>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</si>
  <si>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</si>
  <si>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</si>
  <si>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</si>
  <si>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</si>
  <si>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</si>
  <si>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</si>
  <si>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</si>
  <si>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</si>
  <si>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</si>
  <si>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</si>
  <si>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</si>
  <si>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</si>
  <si>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</si>
  <si>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</si>
  <si>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</si>
  <si>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</si>
  <si>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</si>
  <si>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</si>
  <si>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</si>
  <si>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</si>
  <si>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</si>
  <si>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</si>
  <si>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</si>
  <si>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</si>
  <si>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</si>
  <si>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</si>
  <si>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</si>
  <si>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</si>
  <si>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</si>
  <si>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</si>
  <si>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</si>
  <si>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</si>
  <si>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</si>
  <si>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</si>
  <si>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</si>
  <si>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</si>
  <si>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</si>
  <si>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</si>
  <si>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</si>
  <si>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</si>
  <si>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</si>
  <si>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</si>
  <si>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</si>
  <si>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</si>
  <si>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</si>
  <si>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</si>
  <si>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</si>
  <si>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</si>
  <si>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</si>
  <si>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</si>
  <si>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</si>
  <si>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</si>
  <si>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</si>
  <si>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</si>
  <si>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</si>
  <si>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</si>
  <si>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</si>
  <si>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</si>
  <si>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</si>
  <si>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</si>
  <si>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</si>
  <si>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</si>
  <si>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</si>
  <si>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</si>
  <si>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</si>
  <si>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</si>
  <si>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</si>
  <si>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</si>
  <si>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</si>
  <si>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</si>
  <si>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</si>
  <si>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</si>
  <si>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</si>
  <si>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</si>
  <si>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</si>
  <si>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</si>
  <si>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</si>
  <si>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</si>
  <si>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</si>
  <si>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</si>
  <si>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</si>
  <si>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</si>
  <si>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</si>
  <si>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</si>
  <si>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</si>
  <si>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</si>
  <si>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</si>
  <si>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</si>
  <si>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</si>
  <si>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</si>
  <si>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</si>
  <si>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</si>
  <si>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</si>
  <si>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</si>
  <si>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</si>
  <si>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</si>
  <si>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</si>
  <si>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</si>
  <si>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</si>
  <si>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</si>
  <si>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</si>
  <si>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</si>
  <si>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</si>
  <si>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</si>
  <si>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</si>
  <si>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</si>
  <si>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</si>
  <si>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</si>
  <si>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</si>
  <si>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</si>
  <si>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</si>
  <si>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</si>
  <si>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</si>
  <si>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</si>
  <si>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</si>
  <si>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</si>
  <si>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</si>
  <si>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</si>
  <si>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</si>
  <si>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</si>
  <si>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</si>
  <si>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</si>
  <si>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</si>
  <si>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</si>
  <si>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</si>
  <si>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</si>
  <si>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</si>
  <si>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</si>
  <si>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</si>
  <si>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</si>
  <si>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</si>
  <si>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</si>
  <si>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</si>
  <si>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</si>
  <si>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</si>
  <si>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</si>
  <si>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</si>
  <si>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</si>
  <si>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</si>
  <si>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</si>
  <si>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</si>
  <si>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</si>
  <si>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</si>
  <si>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</si>
  <si>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</si>
  <si>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</si>
  <si>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</si>
  <si>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</si>
  <si>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</si>
  <si>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</si>
  <si>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</si>
  <si>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</si>
  <si>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</si>
  <si>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</si>
  <si>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</si>
  <si>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</si>
  <si>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</si>
  <si>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</si>
  <si>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</si>
  <si>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</si>
  <si>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</si>
  <si>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</si>
  <si>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</si>
  <si>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</si>
  <si>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</si>
  <si>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</si>
  <si>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</si>
  <si>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</si>
  <si>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</si>
  <si>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</si>
  <si>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</si>
  <si>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</si>
  <si>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</si>
  <si>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</si>
  <si>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</si>
  <si>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</si>
  <si>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</si>
  <si>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</si>
  <si>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</si>
  <si>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</si>
  <si>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</si>
  <si>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</si>
  <si>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</si>
  <si>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</si>
  <si>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</si>
  <si>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</si>
  <si>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</si>
  <si>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</si>
  <si>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</si>
  <si>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</si>
  <si>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</si>
  <si>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</si>
  <si>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</si>
  <si>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</si>
  <si>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</si>
  <si>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</si>
  <si>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</si>
  <si>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</si>
  <si>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</si>
  <si>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</si>
  <si>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</si>
  <si>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</si>
  <si>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</si>
  <si>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</si>
  <si>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</si>
  <si>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</si>
  <si>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</si>
  <si>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</si>
  <si>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</si>
  <si>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</si>
  <si>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</si>
  <si>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</si>
  <si>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</si>
  <si>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</si>
  <si>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</si>
  <si>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</si>
  <si>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</si>
  <si>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</si>
  <si>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</si>
  <si>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</si>
  <si>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</si>
  <si>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</si>
  <si>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</si>
  <si>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</si>
  <si>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</si>
  <si>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</si>
  <si>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</si>
  <si>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</si>
  <si>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</si>
  <si>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</si>
  <si>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</si>
  <si>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</si>
  <si>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</si>
  <si>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</si>
  <si>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</si>
  <si>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</si>
  <si>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</si>
  <si>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</si>
  <si>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</si>
  <si>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</si>
  <si>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</si>
  <si>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</si>
  <si>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</si>
  <si>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</si>
  <si>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</si>
  <si>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</si>
  <si>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</si>
  <si>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</si>
  <si>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</si>
  <si>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</si>
  <si>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</si>
  <si>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</si>
  <si>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</si>
  <si>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</si>
  <si>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</si>
  <si>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</si>
  <si>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</si>
  <si>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</si>
  <si>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</si>
  <si>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</si>
  <si>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</si>
  <si>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</si>
  <si>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</si>
  <si>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</si>
  <si>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</si>
  <si>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</si>
  <si>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</si>
  <si>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</si>
  <si>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</si>
  <si>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</si>
  <si>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</si>
  <si>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</si>
  <si>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</si>
  <si>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</si>
  <si>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</si>
  <si>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</si>
  <si>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</si>
  <si>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</si>
  <si>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</si>
  <si>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</si>
  <si>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</si>
  <si>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</si>
  <si>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</si>
  <si>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</si>
  <si>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</si>
  <si>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</si>
  <si>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</si>
  <si>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</si>
  <si>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</si>
  <si>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</si>
  <si>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</si>
  <si>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</si>
  <si>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</si>
  <si>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</si>
  <si>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</si>
  <si>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</si>
  <si>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</si>
  <si>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</si>
  <si>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</si>
  <si>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</si>
  <si>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</si>
  <si>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</si>
  <si>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</si>
  <si>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</si>
  <si>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</si>
  <si>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</si>
  <si>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</si>
  <si>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</si>
  <si>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</si>
  <si>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</si>
  <si>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</si>
  <si>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</si>
  <si>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</si>
  <si>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</si>
  <si>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</si>
  <si>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</si>
  <si>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</si>
  <si>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</si>
  <si>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</si>
  <si>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</si>
  <si>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</si>
  <si>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</si>
  <si>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</si>
  <si>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</si>
  <si>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</si>
  <si>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</si>
  <si>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</si>
  <si>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</si>
  <si>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</si>
  <si>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</si>
  <si>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</si>
  <si>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</si>
  <si>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</si>
  <si>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</si>
  <si>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</si>
  <si>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</si>
  <si>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</si>
  <si>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</si>
  <si>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</si>
  <si>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</si>
  <si>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</si>
  <si>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</si>
  <si>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</si>
  <si>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</si>
  <si>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</si>
  <si>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</si>
  <si>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</si>
  <si>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</si>
  <si>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</si>
  <si>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</si>
  <si>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</si>
  <si>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</si>
  <si>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</si>
  <si>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</si>
  <si>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</si>
  <si>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</si>
  <si>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</si>
  <si>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</si>
  <si>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</si>
  <si>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</si>
  <si>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</si>
  <si>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</si>
  <si>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</si>
  <si>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</si>
  <si>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</si>
  <si>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</si>
  <si>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</si>
  <si>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</si>
  <si>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</si>
  <si>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</si>
  <si>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</si>
  <si>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</si>
  <si>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</si>
  <si>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</si>
  <si>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</si>
  <si>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</si>
  <si>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</si>
  <si>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</si>
  <si>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</si>
  <si>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</si>
  <si>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</si>
  <si>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</si>
  <si>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</si>
  <si>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</si>
  <si>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</si>
  <si>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</si>
  <si>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</si>
  <si>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</si>
  <si>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</si>
  <si>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</si>
  <si>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</si>
  <si>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</si>
  <si>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</si>
  <si>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</si>
  <si>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</si>
  <si>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</si>
  <si>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</si>
  <si>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</si>
  <si>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</si>
  <si>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</si>
  <si>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</si>
  <si>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</si>
  <si>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</si>
  <si>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</si>
  <si>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</si>
  <si>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</si>
  <si>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</si>
  <si>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</si>
  <si>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</si>
  <si>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</si>
  <si>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</si>
  <si>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</si>
  <si>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</si>
  <si>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</si>
  <si>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</si>
  <si>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</si>
  <si>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</si>
  <si>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</si>
  <si>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</si>
  <si>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</si>
  <si>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</si>
  <si>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</si>
  <si>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</si>
  <si>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</si>
  <si>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</si>
  <si>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</si>
  <si>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</si>
  <si>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</si>
  <si>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</si>
  <si>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</si>
  <si>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</si>
  <si>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</si>
  <si>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</si>
  <si>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</si>
  <si>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</si>
  <si>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</si>
  <si>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</si>
  <si>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</si>
  <si>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</si>
  <si>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</si>
  <si>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</si>
  <si>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</si>
  <si>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</si>
  <si>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</si>
  <si>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</si>
  <si>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</si>
  <si>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</si>
  <si>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</si>
  <si>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</si>
  <si>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</si>
  <si>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</si>
  <si>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</si>
  <si>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</si>
  <si>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</si>
  <si>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</si>
  <si>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</si>
  <si>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</si>
  <si>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</si>
  <si>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</si>
  <si>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</si>
  <si>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</si>
  <si>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</si>
  <si>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</si>
  <si>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</si>
  <si>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</si>
  <si>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</si>
  <si>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</si>
  <si>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</si>
  <si>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</si>
  <si>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</si>
  <si>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</si>
  <si>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</si>
  <si>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</si>
  <si>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</si>
  <si>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</si>
  <si>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</si>
  <si>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</si>
  <si>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</si>
  <si>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</si>
  <si>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</si>
  <si>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</si>
  <si>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</si>
  <si>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</si>
  <si>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</si>
  <si>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</si>
  <si>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</si>
  <si>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</si>
  <si>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</si>
  <si>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</si>
  <si>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</si>
  <si>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</si>
  <si>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</si>
  <si>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</si>
  <si>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</si>
  <si>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</si>
  <si>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</si>
  <si>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</si>
  <si>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</si>
  <si>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</si>
  <si>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</si>
  <si>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</si>
  <si>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</si>
  <si>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</si>
  <si>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</si>
  <si>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</si>
  <si>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</si>
  <si>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</si>
  <si>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</si>
  <si>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</si>
  <si>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</si>
  <si>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</si>
  <si>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</si>
  <si>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</si>
  <si>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</si>
  <si>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</si>
  <si>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</si>
  <si>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</si>
  <si>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</si>
  <si>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</si>
  <si>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</si>
  <si>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</si>
  <si>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</si>
  <si>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</si>
  <si>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</si>
  <si>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</si>
  <si>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</si>
  <si>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</si>
  <si>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</si>
  <si>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</si>
  <si>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</si>
  <si>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</si>
  <si>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</si>
  <si>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</si>
  <si>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</si>
  <si>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</si>
  <si>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</si>
  <si>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</si>
  <si>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</si>
  <si>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</si>
  <si>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</si>
  <si>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</si>
  <si>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</si>
  <si>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</si>
  <si>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</si>
  <si>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</si>
  <si>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</si>
  <si>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</si>
  <si>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</si>
  <si>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</si>
  <si>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</si>
  <si>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</si>
  <si>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</si>
  <si>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</si>
  <si>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</si>
  <si>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</si>
  <si>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</si>
  <si>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</si>
  <si>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</si>
  <si>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</si>
  <si>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</si>
  <si>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</si>
  <si>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</si>
  <si>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</si>
  <si>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</si>
  <si>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</si>
  <si>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</si>
  <si>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</si>
  <si>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</si>
  <si>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</si>
  <si>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</si>
  <si>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</si>
  <si>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</si>
  <si>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</si>
  <si>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</si>
  <si>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</si>
  <si>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</si>
  <si>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</si>
  <si>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</si>
  <si>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</si>
  <si>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</si>
  <si>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</si>
  <si>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</si>
  <si>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</si>
  <si>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</si>
  <si>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</si>
  <si>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</si>
  <si>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</si>
  <si>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</si>
  <si>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</si>
  <si>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</si>
  <si>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</si>
  <si>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</si>
  <si>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</si>
  <si>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</si>
  <si>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</si>
  <si>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</si>
  <si>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</si>
  <si>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</si>
  <si>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</si>
  <si>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</si>
  <si>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</si>
  <si>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</si>
  <si>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</si>
  <si>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</si>
  <si>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</si>
  <si>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</si>
  <si>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</si>
  <si>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</si>
  <si>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</si>
  <si>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</si>
  <si>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</si>
  <si>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</si>
  <si>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</si>
  <si>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</si>
  <si>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</si>
  <si>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</si>
  <si>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</si>
  <si>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</si>
  <si>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</si>
  <si>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</si>
  <si>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</si>
  <si>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</si>
  <si>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</si>
  <si>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</si>
  <si>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</si>
  <si>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</si>
  <si>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</si>
  <si>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</si>
  <si>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</si>
  <si>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</si>
  <si>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</si>
  <si>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</si>
  <si>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</si>
  <si>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</si>
  <si>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</si>
  <si>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</si>
  <si>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</si>
  <si>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</si>
  <si>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</si>
  <si>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</si>
  <si>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</si>
  <si>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</si>
  <si>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</si>
  <si>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</si>
  <si>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</si>
  <si>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</si>
  <si>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</si>
  <si>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</si>
  <si>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</si>
  <si>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</si>
  <si>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</si>
  <si>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</si>
  <si>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</si>
  <si>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</si>
  <si>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</si>
  <si>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</si>
  <si>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</si>
  <si>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</si>
  <si>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</si>
  <si>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</si>
  <si>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</si>
  <si>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</si>
  <si>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</si>
  <si>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</si>
  <si>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</si>
  <si>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</si>
  <si>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</si>
  <si>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</si>
  <si>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</si>
  <si>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</si>
  <si>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</si>
  <si>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</si>
  <si>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</si>
  <si>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</si>
  <si>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</si>
  <si>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</si>
  <si>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</si>
  <si>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</si>
  <si>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</si>
  <si>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</si>
  <si>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</si>
  <si>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</si>
  <si>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</si>
  <si>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</si>
  <si>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</si>
  <si>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</si>
  <si>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</si>
  <si>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</si>
  <si>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</si>
  <si>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</si>
  <si>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</si>
  <si>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</si>
  <si>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</si>
  <si>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</si>
  <si>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</si>
  <si>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</si>
  <si>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</si>
  <si>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</si>
  <si>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</si>
  <si>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</si>
  <si>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</si>
  <si>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</si>
  <si>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</si>
  <si>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</si>
  <si>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</si>
  <si>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</si>
  <si>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</si>
  <si>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</si>
  <si>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</si>
  <si>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</si>
  <si>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</si>
  <si>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</si>
  <si>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</si>
  <si>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</si>
  <si>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</si>
  <si>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</si>
  <si>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</si>
  <si>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</si>
  <si>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</si>
  <si>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</si>
  <si>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</si>
  <si>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</si>
  <si>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</si>
  <si>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</si>
  <si>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</si>
  <si>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</si>
  <si>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</si>
  <si>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</si>
  <si>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</si>
  <si>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</si>
  <si>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</si>
  <si>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</si>
  <si>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</si>
  <si>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</si>
  <si>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</si>
  <si>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</si>
  <si>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</si>
  <si>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</si>
  <si>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</si>
  <si>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</si>
  <si>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</si>
  <si>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</si>
  <si>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</si>
  <si>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</si>
  <si>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</si>
  <si>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</si>
  <si>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</si>
  <si>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</si>
  <si>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</si>
  <si>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</si>
  <si>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</si>
  <si>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</si>
  <si>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</si>
  <si>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</si>
  <si>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</si>
  <si>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</si>
  <si>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</si>
  <si>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</si>
  <si>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</si>
  <si>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</si>
  <si>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</si>
  <si>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</si>
  <si>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</si>
  <si>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</si>
  <si>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</si>
  <si>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</si>
  <si>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</si>
  <si>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</si>
  <si>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</si>
  <si>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</si>
  <si>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</si>
  <si>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</si>
  <si>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</si>
  <si>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</si>
  <si>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</si>
  <si>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</si>
  <si>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</si>
  <si>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</si>
  <si>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</si>
  <si>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</si>
  <si>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</si>
  <si>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</si>
  <si>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</si>
  <si>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</si>
  <si>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</si>
  <si>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</si>
  <si>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</si>
  <si>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</si>
  <si>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</si>
  <si>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</si>
  <si>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</si>
  <si>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</si>
  <si>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</si>
  <si>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</si>
  <si>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</si>
  <si>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</si>
  <si>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</si>
  <si>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</si>
  <si>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</si>
  <si>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</si>
  <si>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</si>
  <si>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</si>
  <si>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</si>
  <si>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</si>
  <si>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</si>
  <si>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</si>
  <si>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</si>
  <si>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</si>
  <si>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</si>
  <si>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</si>
  <si>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</si>
  <si>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</si>
  <si>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</si>
  <si>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</si>
  <si>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</si>
  <si>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</si>
  <si>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</si>
  <si>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</si>
  <si>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</si>
  <si>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</si>
  <si>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</si>
  <si>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</si>
  <si>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</si>
  <si>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</si>
  <si>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</si>
  <si>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</si>
  <si>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</si>
  <si>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</si>
  <si>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</si>
  <si>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</si>
  <si>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</si>
  <si>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</si>
  <si>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</si>
  <si>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</si>
  <si>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</si>
  <si>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</si>
  <si>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</si>
  <si>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</si>
  <si>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</si>
  <si>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</si>
  <si>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</si>
  <si>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</si>
  <si>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</si>
  <si>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</si>
  <si>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</si>
  <si>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</si>
  <si>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</si>
  <si>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</si>
  <si>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</si>
  <si>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</si>
  <si>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</si>
  <si>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</si>
  <si>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</si>
  <si>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</si>
  <si>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</si>
  <si>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</si>
  <si>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</si>
  <si>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</si>
  <si>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</si>
  <si>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</si>
  <si>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</si>
  <si>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</si>
  <si>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</si>
  <si>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</si>
  <si>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</si>
  <si>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</si>
  <si>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</si>
  <si>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</si>
  <si>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</si>
  <si>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</si>
  <si>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</si>
  <si>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</si>
  <si>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</si>
  <si>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</si>
  <si>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</si>
  <si>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</si>
  <si>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</si>
  <si>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</si>
  <si>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</si>
  <si>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</si>
  <si>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</si>
  <si>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</si>
  <si>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</si>
  <si>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</si>
  <si>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</si>
  <si>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</si>
  <si>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</si>
  <si>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</si>
  <si>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</si>
  <si>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</si>
  <si>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</si>
  <si>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</si>
  <si>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</si>
  <si>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</si>
  <si>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</si>
  <si>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</si>
  <si>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</si>
  <si>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</si>
  <si>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</si>
  <si>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</si>
  <si>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</si>
  <si>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</si>
  <si>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</si>
  <si>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</si>
  <si>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</si>
  <si>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</si>
  <si>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</si>
  <si>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</si>
  <si>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</si>
  <si>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</si>
  <si>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</si>
  <si>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</si>
  <si>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</si>
  <si>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</si>
  <si>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</si>
  <si>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</si>
  <si>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</si>
  <si>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</si>
  <si>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</si>
  <si>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</si>
  <si>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</si>
  <si>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</si>
  <si>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</si>
  <si>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</si>
  <si>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</si>
  <si>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</si>
  <si>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</si>
  <si>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</si>
  <si>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</si>
  <si>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</si>
  <si>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</si>
  <si>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</si>
  <si>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</si>
  <si>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</si>
  <si>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</si>
  <si>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</si>
  <si>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</si>
  <si>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</si>
  <si>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</si>
  <si>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</si>
  <si>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</si>
  <si>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</si>
  <si>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</si>
  <si>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</si>
  <si>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</si>
  <si>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</si>
  <si>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</si>
  <si>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</si>
  <si>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</si>
  <si>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</si>
  <si>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</si>
  <si>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</si>
  <si>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</si>
  <si>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</si>
  <si>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</si>
  <si>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</si>
  <si>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</si>
  <si>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</si>
  <si>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</si>
  <si>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</si>
  <si>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</si>
  <si>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</si>
  <si>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</si>
  <si>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</si>
  <si>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</si>
  <si>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</si>
  <si>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</si>
  <si>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</si>
  <si>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</si>
  <si>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</si>
  <si>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</si>
  <si>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</si>
  <si>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</si>
  <si>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</si>
  <si>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</si>
  <si>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</si>
  <si>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</si>
  <si>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</si>
  <si>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</si>
  <si>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</si>
  <si>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</si>
  <si>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</si>
  <si>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</si>
  <si>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</si>
  <si>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</si>
  <si>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</si>
  <si>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</si>
  <si>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</si>
  <si>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</si>
  <si>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</si>
  <si>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</si>
  <si>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</si>
  <si>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</si>
  <si>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</si>
  <si>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</si>
  <si>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</si>
  <si>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</si>
  <si>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</si>
  <si>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</si>
  <si>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</si>
  <si>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</si>
  <si>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</si>
  <si>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</si>
  <si>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</si>
  <si>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</si>
  <si>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</si>
  <si>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</si>
  <si>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</si>
  <si>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</si>
  <si>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</si>
  <si>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</si>
  <si>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</si>
  <si>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</si>
  <si>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</si>
  <si>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</si>
  <si>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</si>
  <si>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</si>
  <si>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</si>
  <si>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</si>
  <si>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</si>
  <si>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</si>
  <si>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</si>
  <si>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</si>
  <si>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</si>
  <si>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</si>
  <si>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</si>
  <si>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</si>
  <si>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</si>
  <si>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</si>
  <si>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</si>
  <si>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</si>
  <si>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</si>
  <si>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</si>
  <si>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</si>
  <si>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</si>
  <si>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</si>
  <si>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</si>
  <si>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</si>
  <si>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</si>
  <si>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</si>
  <si>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</si>
  <si>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</si>
  <si>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</si>
  <si>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</si>
  <si>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</si>
  <si>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</si>
  <si>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</si>
  <si>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</si>
  <si>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</si>
  <si>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</si>
  <si>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</si>
  <si>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</si>
  <si>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</si>
  <si>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</si>
  <si>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</si>
  <si>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</si>
  <si>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</si>
  <si>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</si>
  <si>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</si>
  <si>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</si>
  <si>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</si>
  <si>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</si>
  <si>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</si>
  <si>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</si>
  <si>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</si>
  <si>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</si>
  <si>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</si>
  <si>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</si>
  <si>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</si>
  <si>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</si>
  <si>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</si>
  <si>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</si>
  <si>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</si>
  <si>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</si>
  <si>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</si>
  <si>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</si>
  <si>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</si>
  <si>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</si>
  <si>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</si>
  <si>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</si>
  <si>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</si>
  <si>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</si>
  <si>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</si>
  <si>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</si>
  <si>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</si>
  <si>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</si>
  <si>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</si>
  <si>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</si>
  <si>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</si>
  <si>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</si>
  <si>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</si>
  <si>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</si>
  <si>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</si>
  <si>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</si>
  <si>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</si>
  <si>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</si>
  <si>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</si>
  <si>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</si>
  <si>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</si>
  <si>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</si>
  <si>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</si>
  <si>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</si>
  <si>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</si>
  <si>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</si>
  <si>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</si>
  <si>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</si>
  <si>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</si>
  <si>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</si>
  <si>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</si>
  <si>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</si>
  <si>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</si>
  <si>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</si>
  <si>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</si>
  <si>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</si>
  <si>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</si>
  <si>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</si>
  <si>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</si>
  <si>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</si>
  <si>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</si>
  <si>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</si>
  <si>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</si>
  <si>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</si>
  <si>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</si>
  <si>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</si>
  <si>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</si>
  <si>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</si>
  <si>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</si>
  <si>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</si>
  <si>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</si>
  <si>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</si>
  <si>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</si>
  <si>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</si>
  <si>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</si>
  <si>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</si>
  <si>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</si>
  <si>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</si>
  <si>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</si>
  <si>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</si>
  <si>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</si>
  <si>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</si>
  <si>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</si>
  <si>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</si>
  <si>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</si>
  <si>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</si>
  <si>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</si>
  <si>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</si>
  <si>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</si>
  <si>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</si>
  <si>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</si>
  <si>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</si>
  <si>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</si>
  <si>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</si>
  <si>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</si>
  <si>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</si>
  <si>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</si>
  <si>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</si>
  <si>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</si>
  <si>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</si>
  <si>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</si>
  <si>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</si>
  <si>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</si>
  <si>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</si>
  <si>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</si>
  <si>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</si>
  <si>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</si>
  <si>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</si>
  <si>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</si>
  <si>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</si>
  <si>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</si>
  <si>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</si>
  <si>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</si>
  <si>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</si>
  <si>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</si>
  <si>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</si>
  <si>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</si>
  <si>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</si>
  <si>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</si>
  <si>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</si>
  <si>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</si>
  <si>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</si>
  <si>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</si>
  <si>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</si>
  <si>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</si>
  <si>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</si>
  <si>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</si>
  <si>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</si>
  <si>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</si>
  <si>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</si>
  <si>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</si>
  <si>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</si>
  <si>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</si>
  <si>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</si>
  <si>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</si>
  <si>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</si>
  <si>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</si>
  <si>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</si>
  <si>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</si>
  <si>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</si>
  <si>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</si>
  <si>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</si>
  <si>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</si>
  <si>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</si>
  <si>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</si>
  <si>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</si>
  <si>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</si>
  <si>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</si>
  <si>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</si>
  <si>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</si>
  <si>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</si>
  <si>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</si>
  <si>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</si>
  <si>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</si>
  <si>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</si>
  <si>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</si>
  <si>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</si>
  <si>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</si>
  <si>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</si>
  <si>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</si>
  <si>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</si>
  <si>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</si>
  <si>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</si>
  <si>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</si>
  <si>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</si>
  <si>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</si>
  <si>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</si>
  <si>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</si>
  <si>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</si>
  <si>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</si>
  <si>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</si>
  <si>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</si>
  <si>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</si>
  <si>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</si>
  <si>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</si>
  <si>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</si>
  <si>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</si>
  <si>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</si>
  <si>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</si>
  <si>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</si>
  <si>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</si>
  <si>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</si>
  <si>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</si>
  <si>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</si>
  <si>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</si>
  <si>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</si>
  <si>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</si>
  <si>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</si>
  <si>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</si>
  <si>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</si>
  <si>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</si>
  <si>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</si>
  <si>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</si>
  <si>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</si>
  <si>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</si>
  <si>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</si>
  <si>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</si>
  <si>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</si>
  <si>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</si>
  <si>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</si>
  <si>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</si>
  <si>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</si>
  <si>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</si>
  <si>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</si>
  <si>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</si>
  <si>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</si>
  <si>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</si>
  <si>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</si>
  <si>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</si>
  <si>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</si>
  <si>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</si>
  <si>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</si>
  <si>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</si>
  <si>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</si>
  <si>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</si>
  <si>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</si>
  <si>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</si>
  <si>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</si>
  <si>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</si>
  <si>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</si>
  <si>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</si>
  <si>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</si>
  <si>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</si>
  <si>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</si>
  <si>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</si>
  <si>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</si>
  <si>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</si>
  <si>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</si>
  <si>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</si>
  <si>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</si>
  <si>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</si>
  <si>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</si>
  <si>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</si>
  <si>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</si>
  <si>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</si>
  <si>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</si>
  <si>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</si>
  <si>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</si>
  <si>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</si>
  <si>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</si>
  <si>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</si>
  <si>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</si>
  <si>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</si>
  <si>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</si>
  <si>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</si>
  <si>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</si>
  <si>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</si>
  <si>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</si>
  <si>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</si>
  <si>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</si>
  <si>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</si>
  <si>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</si>
  <si>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</si>
  <si>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</si>
  <si>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</si>
  <si>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</si>
  <si>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</si>
  <si>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</si>
  <si>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</si>
  <si>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</si>
  <si>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</si>
  <si>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</si>
  <si>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</si>
  <si>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</si>
  <si>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</si>
  <si>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</si>
  <si>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</si>
  <si>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</si>
  <si>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</si>
  <si>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</si>
  <si>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</si>
  <si>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</si>
  <si>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</si>
  <si>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</si>
  <si>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</si>
  <si>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</si>
  <si>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</si>
  <si>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</si>
  <si>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</si>
  <si>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</si>
  <si>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</si>
  <si>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</si>
  <si>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</si>
  <si>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</si>
  <si>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</si>
  <si>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</si>
  <si>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</si>
  <si>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</si>
  <si>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</si>
  <si>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</si>
  <si>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</si>
  <si>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</si>
  <si>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</si>
  <si>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</si>
  <si>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</si>
  <si>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</si>
  <si>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</si>
  <si>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</si>
  <si>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</si>
  <si>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</si>
  <si>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</si>
  <si>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</si>
  <si>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</si>
  <si>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</si>
  <si>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</si>
  <si>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</si>
  <si>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</si>
  <si>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</si>
  <si>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</si>
  <si>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</si>
  <si>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</si>
  <si>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</si>
  <si>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</si>
  <si>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</si>
  <si>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</si>
  <si>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</si>
  <si>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</si>
  <si>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</si>
  <si>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</si>
  <si>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</si>
  <si>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</si>
  <si>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</si>
  <si>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</si>
  <si>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</si>
  <si>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</si>
  <si>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</si>
  <si>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</si>
  <si>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</si>
  <si>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</si>
  <si>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</si>
  <si>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</si>
  <si>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</si>
  <si>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</si>
  <si>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</si>
  <si>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</si>
  <si>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</si>
  <si>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</si>
  <si>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</si>
  <si>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</si>
  <si>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</si>
  <si>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</si>
  <si>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</si>
  <si>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</si>
  <si>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</si>
  <si>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</si>
  <si>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</si>
  <si>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</si>
  <si>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</si>
  <si>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</si>
  <si>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</si>
  <si>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</si>
  <si>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</si>
  <si>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</si>
  <si>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</si>
  <si>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</si>
  <si>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</si>
  <si>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</si>
  <si>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</si>
  <si>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</si>
  <si>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</si>
  <si>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</si>
  <si>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</si>
  <si>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</si>
  <si>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</si>
  <si>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</si>
  <si>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</si>
  <si>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</si>
  <si>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</si>
  <si>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</si>
  <si>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</si>
  <si>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</si>
  <si>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</si>
  <si>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</si>
  <si>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</si>
  <si>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</si>
  <si>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</si>
  <si>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</si>
  <si>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</si>
  <si>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</si>
  <si>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</si>
  <si>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</si>
  <si>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</si>
  <si>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</si>
  <si>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</si>
  <si>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</si>
  <si>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</si>
  <si>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</si>
  <si>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</si>
  <si>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</si>
  <si>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</si>
  <si>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</si>
  <si>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</si>
  <si>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</si>
  <si>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</si>
  <si>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</si>
  <si>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</si>
  <si>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</si>
  <si>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</si>
  <si>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</si>
  <si>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</si>
  <si>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</si>
  <si>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</si>
  <si>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</si>
  <si>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</si>
  <si>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</si>
  <si>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</si>
  <si>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</si>
  <si>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</si>
  <si>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</si>
  <si>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</si>
  <si>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</si>
  <si>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</si>
  <si>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</si>
  <si>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</si>
  <si>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</si>
  <si>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</si>
  <si>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</si>
  <si>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</si>
  <si>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</si>
  <si>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</si>
  <si>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</si>
  <si>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</si>
  <si>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</si>
  <si>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</si>
  <si>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</si>
  <si>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</si>
  <si>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</si>
  <si>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</si>
  <si>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</si>
  <si>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</si>
  <si>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</si>
  <si>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</si>
  <si>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</si>
  <si>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</si>
  <si>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</si>
  <si>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</si>
  <si>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</si>
  <si>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</si>
  <si>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</si>
  <si>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</si>
  <si>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</si>
  <si>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</si>
  <si>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</si>
  <si>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</si>
  <si>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</si>
  <si>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</si>
  <si>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</si>
  <si>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</si>
  <si>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</si>
  <si>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</si>
  <si>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</si>
  <si>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</si>
  <si>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</si>
  <si>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</si>
  <si>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</si>
  <si>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</si>
  <si>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</si>
  <si>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</si>
  <si>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</si>
  <si>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</si>
  <si>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</si>
  <si>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</si>
  <si>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</si>
  <si>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</si>
  <si>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</si>
  <si>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</si>
  <si>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</si>
  <si>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</si>
  <si>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</si>
  <si>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</si>
  <si>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</si>
  <si>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</si>
  <si>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</si>
  <si>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</si>
  <si>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</si>
  <si>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</si>
  <si>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</si>
  <si>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</si>
  <si>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</si>
  <si>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</si>
  <si>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</si>
  <si>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</si>
  <si>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</si>
  <si>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</si>
  <si>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</si>
  <si>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</si>
  <si>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</si>
  <si>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</si>
  <si>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</si>
  <si>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</si>
  <si>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</si>
  <si>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</si>
  <si>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</si>
  <si>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</si>
  <si>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</si>
  <si>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</si>
  <si>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</si>
  <si>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</si>
  <si>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</si>
  <si>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</si>
  <si>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</si>
  <si>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</si>
  <si>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</si>
  <si>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</si>
  <si>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</si>
  <si>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</si>
  <si>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</si>
  <si>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</si>
  <si>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</si>
  <si>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</si>
  <si>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</si>
  <si>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</si>
  <si>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</si>
  <si>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</si>
  <si>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</si>
  <si>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</si>
  <si>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</si>
  <si>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</si>
  <si>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</si>
  <si>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</si>
  <si>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</si>
  <si>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</si>
  <si>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</si>
  <si>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</si>
  <si>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</si>
  <si>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</si>
  <si>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</si>
  <si>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</si>
  <si>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</si>
  <si>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</si>
  <si>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</si>
  <si>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</si>
  <si>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</si>
  <si>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</si>
  <si>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</si>
  <si>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</si>
  <si>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</si>
  <si>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</si>
  <si>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</si>
  <si>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</si>
  <si>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</si>
  <si>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</si>
  <si>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</si>
  <si>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</si>
  <si>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</si>
  <si>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</si>
  <si>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</si>
  <si>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</si>
  <si>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</si>
  <si>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</si>
  <si>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</si>
  <si>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</si>
  <si>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</si>
  <si>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</si>
  <si>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</si>
  <si>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</si>
  <si>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</si>
  <si>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</si>
  <si>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</si>
  <si>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</si>
  <si>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</si>
  <si>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</si>
  <si>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</si>
  <si>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</si>
  <si>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</si>
  <si>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</si>
  <si>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</si>
  <si>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</si>
  <si>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</si>
  <si>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</si>
  <si>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</si>
  <si>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</si>
  <si>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</si>
  <si>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</si>
  <si>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</si>
  <si>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</si>
  <si>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</si>
  <si>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</si>
  <si>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</si>
  <si>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</si>
  <si>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</si>
  <si>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</si>
  <si>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</si>
  <si>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</si>
  <si>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</si>
  <si>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</si>
  <si>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</si>
  <si>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</si>
  <si>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</si>
  <si>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</si>
  <si>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</si>
  <si>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</si>
  <si>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</si>
  <si>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</si>
  <si>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</si>
  <si>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</si>
  <si>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</si>
  <si>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</si>
  <si>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</si>
  <si>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</si>
  <si>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</si>
  <si>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</si>
  <si>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</si>
  <si>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</si>
  <si>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</si>
  <si>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</si>
  <si>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</si>
  <si>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</si>
  <si>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</si>
  <si>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</si>
  <si>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</si>
  <si>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</si>
  <si>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</si>
  <si>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</si>
  <si>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</si>
  <si>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</si>
  <si>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</si>
  <si>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</si>
  <si>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</si>
  <si>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</si>
  <si>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</si>
  <si>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</si>
  <si>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</si>
  <si>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</si>
  <si>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</si>
  <si>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</si>
  <si>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</si>
  <si>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</si>
  <si>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</si>
  <si>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</si>
  <si>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</si>
  <si>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</si>
  <si>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</si>
  <si>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</si>
  <si>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</si>
  <si>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</si>
  <si>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</si>
  <si>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</si>
  <si>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</si>
  <si>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</si>
  <si>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</si>
  <si>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</si>
  <si>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</si>
  <si>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</si>
  <si>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</si>
  <si>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</si>
  <si>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</si>
  <si>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</si>
  <si>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</si>
  <si>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</si>
  <si>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</si>
  <si>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</si>
  <si>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</si>
  <si>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</si>
  <si>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</si>
  <si>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</si>
  <si>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</si>
  <si>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</si>
  <si>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</si>
  <si>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</si>
  <si>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</si>
  <si>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</si>
  <si>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</si>
  <si>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</si>
  <si>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</si>
  <si>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</si>
  <si>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</si>
  <si>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</si>
  <si>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</si>
  <si>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</si>
  <si>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</si>
  <si>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</si>
  <si>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</si>
  <si>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</si>
  <si>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</si>
  <si>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</si>
  <si>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</si>
  <si>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</si>
  <si>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</si>
  <si>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</si>
  <si>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</si>
  <si>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</si>
  <si>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</si>
  <si>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</si>
  <si>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</si>
  <si>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</si>
  <si>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</si>
  <si>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</si>
  <si>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</si>
  <si>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</si>
  <si>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</si>
  <si>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</si>
  <si>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</si>
  <si>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</si>
  <si>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</si>
  <si>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</si>
  <si>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</si>
  <si>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</si>
  <si>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</si>
  <si>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</si>
  <si>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</si>
  <si>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</si>
  <si>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</si>
  <si>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</si>
  <si>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</si>
  <si>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</si>
  <si>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</si>
  <si>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</si>
  <si>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</si>
  <si>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</si>
  <si>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</si>
  <si>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</si>
  <si>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</si>
  <si>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</si>
  <si>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</si>
  <si>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</si>
  <si>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</si>
  <si>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</si>
  <si>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</si>
  <si>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</si>
  <si>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</si>
  <si>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</si>
  <si>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</si>
  <si>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</si>
  <si>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</si>
  <si>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</si>
  <si>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</si>
  <si>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</si>
  <si>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</si>
  <si>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</si>
  <si>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</si>
  <si>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</si>
  <si>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</si>
  <si>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</si>
  <si>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</si>
  <si>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</si>
  <si>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</si>
  <si>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</si>
  <si>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</si>
  <si>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</si>
  <si>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</si>
  <si>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</si>
  <si>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</si>
  <si>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</si>
  <si>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</si>
  <si>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</si>
  <si>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</si>
  <si>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</si>
  <si>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</si>
  <si>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</si>
  <si>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</si>
  <si>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</si>
  <si>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</si>
  <si>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</si>
  <si>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</si>
  <si>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</si>
  <si>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</si>
  <si>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</si>
  <si>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</si>
  <si>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</si>
  <si>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</si>
  <si>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</si>
  <si>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</si>
  <si>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</si>
  <si>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</si>
  <si>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</si>
  <si>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</si>
  <si>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</si>
  <si>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</si>
  <si>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</si>
  <si>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</si>
  <si>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</si>
  <si>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</si>
  <si>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</si>
  <si>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</si>
  <si>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</si>
  <si>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</si>
  <si>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</si>
  <si>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</si>
  <si>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</si>
  <si>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</si>
  <si>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</si>
  <si>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</si>
  <si>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</si>
  <si>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</si>
  <si>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</si>
  <si>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</si>
  <si>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</si>
  <si>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</si>
  <si>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</si>
  <si>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</si>
  <si>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</si>
  <si>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</si>
  <si>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</si>
  <si>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</si>
  <si>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</si>
  <si>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</si>
  <si>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</si>
  <si>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</si>
  <si>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</si>
  <si>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</si>
  <si>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</si>
  <si>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</si>
  <si>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</si>
  <si>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</si>
  <si>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</si>
  <si>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</si>
  <si>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</si>
  <si>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</si>
  <si>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</si>
  <si>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</si>
  <si>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</si>
  <si>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</si>
  <si>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</si>
  <si>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</si>
  <si>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</si>
  <si>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</si>
  <si>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</si>
  <si>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</si>
  <si>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</si>
  <si>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</si>
  <si>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</si>
  <si>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</si>
  <si>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</si>
  <si>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</si>
  <si>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</si>
  <si>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</si>
  <si>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</si>
  <si>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</si>
  <si>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</si>
  <si>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</si>
  <si>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</si>
  <si>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</si>
  <si>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</si>
  <si>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</si>
  <si>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</si>
  <si>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</si>
  <si>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</si>
  <si>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</si>
  <si>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</si>
  <si>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</si>
  <si>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</si>
  <si>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</si>
  <si>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</si>
  <si>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</si>
  <si>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</si>
  <si>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</si>
  <si>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</si>
  <si>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</si>
  <si>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</si>
  <si>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</si>
  <si>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</si>
  <si>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</si>
  <si>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</si>
  <si>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</si>
  <si>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</si>
  <si>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</si>
  <si>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</si>
  <si>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</si>
  <si>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</si>
  <si>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</si>
  <si>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</si>
  <si>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</si>
  <si>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</si>
  <si>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</si>
  <si>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</si>
  <si>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</si>
  <si>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</si>
  <si>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</si>
  <si>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</si>
  <si>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</si>
  <si>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</si>
  <si>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</si>
  <si>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</si>
  <si>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</si>
  <si>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</si>
  <si>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</si>
  <si>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</si>
  <si>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</si>
  <si>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</si>
  <si>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</si>
  <si>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</si>
  <si>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</si>
  <si>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</si>
  <si>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</si>
  <si>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</si>
  <si>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</si>
  <si>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</si>
  <si>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</si>
  <si>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</si>
  <si>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</si>
  <si>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</si>
  <si>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</si>
  <si>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</si>
  <si>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</si>
  <si>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</si>
  <si>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</si>
  <si>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</si>
  <si>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</si>
  <si>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</si>
  <si>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</si>
  <si>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</si>
  <si>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</si>
  <si>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</si>
  <si>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</si>
  <si>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</si>
  <si>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</si>
  <si>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</si>
  <si>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</si>
  <si>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</si>
  <si>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</si>
  <si>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</si>
  <si>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</si>
  <si>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</si>
  <si>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</si>
  <si>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</si>
  <si>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</si>
  <si>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</si>
  <si>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</si>
  <si>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</si>
  <si>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</si>
  <si>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</si>
  <si>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</si>
  <si>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</si>
  <si>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</si>
  <si>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</si>
  <si>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</si>
  <si>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</si>
  <si>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</si>
  <si>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</si>
  <si>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</si>
  <si>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</si>
  <si>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</si>
  <si>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</si>
  <si>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</si>
  <si>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</si>
  <si>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</si>
  <si>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</si>
  <si>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</si>
  <si>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</si>
  <si>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</si>
  <si>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</si>
  <si>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</si>
  <si>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</si>
  <si>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</si>
  <si>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</si>
  <si>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</si>
  <si>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</si>
  <si>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</si>
  <si>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</si>
  <si>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</si>
  <si>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</si>
  <si>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</si>
  <si>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</si>
  <si>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</si>
  <si>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</si>
  <si>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</si>
  <si>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</si>
  <si>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</si>
  <si>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</si>
  <si>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</si>
  <si>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</si>
  <si>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</si>
  <si>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</si>
  <si>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</si>
  <si>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</si>
  <si>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</si>
  <si>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</si>
  <si>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</si>
  <si>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</si>
  <si>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</si>
  <si>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</si>
  <si>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</si>
  <si>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</si>
  <si>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</si>
  <si>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</si>
  <si>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</si>
  <si>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</si>
  <si>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</si>
  <si>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</si>
  <si>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</si>
  <si>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</si>
  <si>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</si>
  <si>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</si>
  <si>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</si>
  <si>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</si>
  <si>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</si>
  <si>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</si>
  <si>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</si>
  <si>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</si>
  <si>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</si>
  <si>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</si>
  <si>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</si>
  <si>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</si>
  <si>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</si>
  <si>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</si>
  <si>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</si>
  <si>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</si>
  <si>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</si>
  <si>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</si>
  <si>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</si>
  <si>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</si>
  <si>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</si>
  <si>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</si>
  <si>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</si>
  <si>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</si>
  <si>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</si>
  <si>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</si>
  <si>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</si>
  <si>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</si>
  <si>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</si>
  <si>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</si>
  <si>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</si>
  <si>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</si>
  <si>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</si>
  <si>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</si>
  <si>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</si>
  <si>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</si>
  <si>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</si>
  <si>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</si>
  <si>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</si>
  <si>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</si>
  <si>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</si>
  <si>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</si>
  <si>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</si>
  <si>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</si>
  <si>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</si>
  <si>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</si>
  <si>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</si>
  <si>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</si>
  <si>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</si>
  <si>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</si>
  <si>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</si>
  <si>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</si>
  <si>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</si>
  <si>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</si>
  <si>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</si>
  <si>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</si>
  <si>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</si>
  <si>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</si>
  <si>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</si>
  <si>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</si>
  <si>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</si>
  <si>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</si>
  <si>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</si>
  <si>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</si>
  <si>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</si>
  <si>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</si>
  <si>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</si>
  <si>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</si>
  <si>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</si>
  <si>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</si>
  <si>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</si>
  <si>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</si>
  <si>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</si>
  <si>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</si>
  <si>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</si>
  <si>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</si>
  <si>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</si>
  <si>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</si>
  <si>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</si>
  <si>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</si>
  <si>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</si>
  <si>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</si>
  <si>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</si>
  <si>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</si>
  <si>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</si>
  <si>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</si>
  <si>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</si>
  <si>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</si>
  <si>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</si>
  <si>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</si>
  <si>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</si>
  <si>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</si>
  <si>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</si>
  <si>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</si>
  <si>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</si>
  <si>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</si>
  <si>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</si>
  <si>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</si>
  <si>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</si>
  <si>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</si>
  <si>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</si>
  <si>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</si>
  <si>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</si>
  <si>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</si>
  <si>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</si>
  <si>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</si>
  <si>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</si>
  <si>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</si>
  <si>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</si>
  <si>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</si>
  <si>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</si>
  <si>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</si>
  <si>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</si>
  <si>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</si>
  <si>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</si>
  <si>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</si>
  <si>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</si>
  <si>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</si>
  <si>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</si>
  <si>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</si>
  <si>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</si>
  <si>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</si>
  <si>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</si>
  <si>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</si>
  <si>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</si>
  <si>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</si>
  <si>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</si>
  <si>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</si>
  <si>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</si>
  <si>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</si>
  <si>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</si>
  <si>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</si>
  <si>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</si>
  <si>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</si>
  <si>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</si>
  <si>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</si>
  <si>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</si>
  <si>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</si>
  <si>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</si>
  <si>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</si>
  <si>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</si>
  <si>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</si>
  <si>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</si>
  <si>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</si>
  <si>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</si>
  <si>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</si>
  <si>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</si>
  <si>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</si>
  <si>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</si>
  <si>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</si>
  <si>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</si>
  <si>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</si>
  <si>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</si>
  <si>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</si>
  <si>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</si>
  <si>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</si>
  <si>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</si>
  <si>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</si>
  <si>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</si>
  <si>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</si>
  <si>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</si>
  <si>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</si>
  <si>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</si>
  <si>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</si>
  <si>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</si>
  <si>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</si>
  <si>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</si>
  <si>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</si>
  <si>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</si>
  <si>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</si>
  <si>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</si>
  <si>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</si>
  <si>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</si>
  <si>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</si>
  <si>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</si>
  <si>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</si>
  <si>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</si>
  <si>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</si>
  <si>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</si>
  <si>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</si>
  <si>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</si>
  <si>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</si>
  <si>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</si>
  <si>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</si>
  <si>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</si>
  <si>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</si>
  <si>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</si>
  <si>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</si>
  <si>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</si>
  <si>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</si>
  <si>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</si>
  <si>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</si>
  <si>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</si>
  <si>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</si>
  <si>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</si>
  <si>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</si>
  <si>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</si>
  <si>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</si>
  <si>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</si>
  <si>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</si>
  <si>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</si>
  <si>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</si>
  <si>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</si>
  <si>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</si>
  <si>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</si>
  <si>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</si>
  <si>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</si>
  <si>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</si>
  <si>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</si>
  <si>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</si>
  <si>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</si>
  <si>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</si>
  <si>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</si>
  <si>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</si>
  <si>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</si>
  <si>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</si>
  <si>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</si>
  <si>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</si>
  <si>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</si>
  <si>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</si>
  <si>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</si>
  <si>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</si>
  <si>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</si>
  <si>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</si>
  <si>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</si>
  <si>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</si>
  <si>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</si>
  <si>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</si>
  <si>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</si>
  <si>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</si>
  <si>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</si>
  <si>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</si>
  <si>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</si>
  <si>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</si>
  <si>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</si>
  <si>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</si>
  <si>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</si>
  <si>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</si>
  <si>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</si>
  <si>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</si>
  <si>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</si>
  <si>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</si>
  <si>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</si>
  <si>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</si>
  <si>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</si>
  <si>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</si>
  <si>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</si>
  <si>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</si>
  <si>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</si>
  <si>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</si>
  <si>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</si>
  <si>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</si>
  <si>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</si>
  <si>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</si>
  <si>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</si>
  <si>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</si>
  <si>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</si>
  <si>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</si>
  <si>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</si>
  <si>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</si>
  <si>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</si>
  <si>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</si>
  <si>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</si>
  <si>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</si>
  <si>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</si>
  <si>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</si>
  <si>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</si>
  <si>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</si>
  <si>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</si>
  <si>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</si>
  <si>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</si>
  <si>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</si>
  <si>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</si>
  <si>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</si>
  <si>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</si>
  <si>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</si>
  <si>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</si>
  <si>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</si>
  <si>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</si>
  <si>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</si>
  <si>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</si>
  <si>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</si>
  <si>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</si>
  <si>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</si>
  <si>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</si>
  <si>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</si>
  <si>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</si>
  <si>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</si>
  <si>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</si>
  <si>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</si>
  <si>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</si>
  <si>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</si>
  <si>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</si>
  <si>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</si>
  <si>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</si>
  <si>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</si>
  <si>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</si>
  <si>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</si>
  <si>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</si>
  <si>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</si>
  <si>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</si>
  <si>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</si>
  <si>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</si>
  <si>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</si>
  <si>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</si>
  <si>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</si>
  <si>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</si>
  <si>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</si>
  <si>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</si>
  <si>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</si>
  <si>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</si>
  <si>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</si>
  <si>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</si>
  <si>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</si>
  <si>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</si>
  <si>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</si>
  <si>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</si>
  <si>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</si>
  <si>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</si>
  <si>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</si>
  <si>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</si>
  <si>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</si>
  <si>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</si>
  <si>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</si>
  <si>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</si>
  <si>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</si>
  <si>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</si>
  <si>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</si>
  <si>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</si>
  <si>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</si>
  <si>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</si>
  <si>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</si>
  <si>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</si>
  <si>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</si>
  <si>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</si>
  <si>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</si>
  <si>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</si>
  <si>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</si>
  <si>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</si>
  <si>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</si>
  <si>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</si>
  <si>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</si>
  <si>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</si>
  <si>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</si>
  <si>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</si>
  <si>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</si>
  <si>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</si>
  <si>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</si>
  <si>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</si>
  <si>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</si>
  <si>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</si>
  <si>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</si>
  <si>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</si>
  <si>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</si>
  <si>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</si>
  <si>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</si>
  <si>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</si>
  <si>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</si>
  <si>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</si>
  <si>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</si>
  <si>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</si>
  <si>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</si>
  <si>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</si>
  <si>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</si>
  <si>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</si>
  <si>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</si>
  <si>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</si>
  <si>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</si>
  <si>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</si>
  <si>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</si>
  <si>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</si>
  <si>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</si>
  <si>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</si>
  <si>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</si>
  <si>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</si>
  <si>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</si>
  <si>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</si>
  <si>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</si>
  <si>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</si>
  <si>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</si>
  <si>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</si>
  <si>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</si>
  <si>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</si>
  <si>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</si>
  <si>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</si>
  <si>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</si>
  <si>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</si>
  <si>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</si>
  <si>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</si>
  <si>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</si>
  <si>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</si>
  <si>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</si>
  <si>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</si>
  <si>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</si>
  <si>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</si>
  <si>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</si>
  <si>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</si>
  <si>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</si>
  <si>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</si>
  <si>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</si>
  <si>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</si>
  <si>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</si>
  <si>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</si>
  <si>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</si>
  <si>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</si>
  <si>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</si>
  <si>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</si>
  <si>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</si>
  <si>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</si>
  <si>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</si>
  <si>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</si>
  <si>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</si>
  <si>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</si>
  <si>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</si>
  <si>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</si>
  <si>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</si>
  <si>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</si>
  <si>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</si>
  <si>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</si>
  <si>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</si>
  <si>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</si>
  <si>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</si>
  <si>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</si>
  <si>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</si>
  <si>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</si>
  <si>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</si>
  <si>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</si>
  <si>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</si>
  <si>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</si>
  <si>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</si>
  <si>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</si>
  <si>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</si>
  <si>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</si>
  <si>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</si>
  <si>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</si>
  <si>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</si>
  <si>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</si>
  <si>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</si>
  <si>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</si>
  <si>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</si>
  <si>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</si>
  <si>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</si>
  <si>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</si>
  <si>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</si>
  <si>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</si>
  <si>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</si>
  <si>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</si>
  <si>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</si>
  <si>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</si>
  <si>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</si>
  <si>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</si>
  <si>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</si>
  <si>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</si>
  <si>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</si>
  <si>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</si>
  <si>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</si>
  <si>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</si>
  <si>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</si>
  <si>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</si>
  <si>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</si>
  <si>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</si>
  <si>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</si>
  <si>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</si>
  <si>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</si>
  <si>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</si>
  <si>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</si>
  <si>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</si>
  <si>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</si>
  <si>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</si>
  <si>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</si>
  <si>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</si>
  <si>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</si>
  <si>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</si>
  <si>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</si>
  <si>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</si>
  <si>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</si>
  <si>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</si>
  <si>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</si>
  <si>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</si>
  <si>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</si>
  <si>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</si>
  <si>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</si>
  <si>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</si>
  <si>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</si>
  <si>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</si>
  <si>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</si>
  <si>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</si>
  <si>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</si>
  <si>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</si>
  <si>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</si>
  <si>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</si>
  <si>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</si>
  <si>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</si>
  <si>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</si>
  <si>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</si>
  <si>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</si>
  <si>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</si>
  <si>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</si>
  <si>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</si>
  <si>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</si>
  <si>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</si>
  <si>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</si>
  <si>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</si>
  <si>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</si>
  <si>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</si>
  <si>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</si>
  <si>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</si>
  <si>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</si>
  <si>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</si>
  <si>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</si>
  <si>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</si>
  <si>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</si>
  <si>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</si>
  <si>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</si>
  <si>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</si>
  <si>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</si>
  <si>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</si>
  <si>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</si>
  <si>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</si>
  <si>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</si>
  <si>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</si>
  <si>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</si>
  <si>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</si>
  <si>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</si>
  <si>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</si>
  <si>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</si>
  <si>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</si>
  <si>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</si>
  <si>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</si>
  <si>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</si>
  <si>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</si>
  <si>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</si>
  <si>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</si>
  <si>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</si>
  <si>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</si>
  <si>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</si>
  <si>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</si>
  <si>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</si>
  <si>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</si>
  <si>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</si>
  <si>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</si>
  <si>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</si>
  <si>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</si>
  <si>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</si>
  <si>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</si>
  <si>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</si>
  <si>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</si>
  <si>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</si>
  <si>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</si>
  <si>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</si>
  <si>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</si>
  <si>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</si>
  <si>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</si>
  <si>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</si>
  <si>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</si>
  <si>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</si>
  <si>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</si>
  <si>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</si>
  <si>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</si>
  <si>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</si>
  <si>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</si>
  <si>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</si>
  <si>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</si>
  <si>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</si>
  <si>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</si>
  <si>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</si>
  <si>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</si>
  <si>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</si>
  <si>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</si>
  <si>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</si>
  <si>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</si>
  <si>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</si>
  <si>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</si>
  <si>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</si>
  <si>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</si>
  <si>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</si>
  <si>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</si>
  <si>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</si>
  <si>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</si>
  <si>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</si>
  <si>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</si>
  <si>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</si>
  <si>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</si>
  <si>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</si>
  <si>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</si>
  <si>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</si>
  <si>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</si>
  <si>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</si>
  <si>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</si>
  <si>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</si>
  <si>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</si>
  <si>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</si>
  <si>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</si>
  <si>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</si>
  <si>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</si>
  <si>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</si>
  <si>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</si>
  <si>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</si>
  <si>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</si>
  <si>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</si>
  <si>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</si>
  <si>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</si>
  <si>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</si>
  <si>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</si>
  <si>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</si>
  <si>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</si>
  <si>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</si>
  <si>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</si>
  <si>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</si>
  <si>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</si>
  <si>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</si>
  <si>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</si>
  <si>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</si>
  <si>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</si>
  <si>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</si>
  <si>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</si>
  <si>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</si>
  <si>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</si>
  <si>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</si>
  <si>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</si>
  <si>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</si>
  <si>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</si>
  <si>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</si>
  <si>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</si>
  <si>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</si>
  <si>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</si>
  <si>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</si>
  <si>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</si>
  <si>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</si>
  <si>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</si>
  <si>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</si>
  <si>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</si>
  <si>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</si>
  <si>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</si>
  <si>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</si>
  <si>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</si>
  <si>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</si>
  <si>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</si>
  <si>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</si>
  <si>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</si>
  <si>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</si>
  <si>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</si>
  <si>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</si>
  <si>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</si>
  <si>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</si>
  <si>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</si>
  <si>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</si>
  <si>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</si>
  <si>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</si>
  <si>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</si>
  <si>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</si>
  <si>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</si>
  <si>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</si>
  <si>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</si>
  <si>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</si>
  <si>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</si>
  <si>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</si>
  <si>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</si>
  <si>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</si>
  <si>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</si>
  <si>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</si>
  <si>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</si>
  <si>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</si>
  <si>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</si>
  <si>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</si>
  <si>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</si>
  <si>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</si>
  <si>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</si>
  <si>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</si>
  <si>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</si>
  <si>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</si>
  <si>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</si>
  <si>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</si>
  <si>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</si>
  <si>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</si>
  <si>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</si>
  <si>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</si>
  <si>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</si>
  <si>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</si>
  <si>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</si>
  <si>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</si>
  <si>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</si>
  <si>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</si>
  <si>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</si>
  <si>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</si>
  <si>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</si>
  <si>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</si>
  <si>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</si>
  <si>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</si>
  <si>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</si>
  <si>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</si>
  <si>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</si>
  <si>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</si>
  <si>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</si>
  <si>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</si>
  <si>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</si>
  <si>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</si>
  <si>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</si>
  <si>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</si>
  <si>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</si>
  <si>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</si>
  <si>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</si>
  <si>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</si>
  <si>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</si>
  <si>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</si>
  <si>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</si>
  <si>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</si>
  <si>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</si>
  <si>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</si>
  <si>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</si>
  <si>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</si>
  <si>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</si>
  <si>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</si>
  <si>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</si>
  <si>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</si>
  <si>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</si>
  <si>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</si>
  <si>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</si>
  <si>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</si>
  <si>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</si>
  <si>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</si>
  <si>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</si>
  <si>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</si>
  <si>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</si>
  <si>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</si>
  <si>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</si>
  <si>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</si>
  <si>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</si>
  <si>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</si>
  <si>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</si>
  <si>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</si>
  <si>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</si>
  <si>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</si>
  <si>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</si>
  <si>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</si>
  <si>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</si>
  <si>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</si>
  <si>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</si>
  <si>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</si>
  <si>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</si>
  <si>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</si>
  <si>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</si>
  <si>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</si>
  <si>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</si>
  <si>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</si>
  <si>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</si>
  <si>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</si>
  <si>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</si>
  <si>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</si>
  <si>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</si>
  <si>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</si>
  <si>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</si>
  <si>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</si>
  <si>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</si>
  <si>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</si>
  <si>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</si>
  <si>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</si>
  <si>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</si>
  <si>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</si>
  <si>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</si>
  <si>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</si>
  <si>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</si>
  <si>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</si>
  <si>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</si>
  <si>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</si>
  <si>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</si>
  <si>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</si>
  <si>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</si>
  <si>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</si>
  <si>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</si>
  <si>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</si>
  <si>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</si>
  <si>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</si>
  <si>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</si>
  <si>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</si>
  <si>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</si>
  <si>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</si>
  <si>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</si>
  <si>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</si>
  <si>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</si>
  <si>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</si>
  <si>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</si>
  <si>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</si>
  <si>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</si>
  <si>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</si>
  <si>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</si>
  <si>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</si>
  <si>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</si>
  <si>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</si>
  <si>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</si>
  <si>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</si>
  <si>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</si>
  <si>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</si>
  <si>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</si>
  <si>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</si>
  <si>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</si>
  <si>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</si>
  <si>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</si>
  <si>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</si>
  <si>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</si>
  <si>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</si>
  <si>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</si>
  <si>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</si>
  <si>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</si>
  <si>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</si>
  <si>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</si>
  <si>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</si>
  <si>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</si>
  <si>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</si>
  <si>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</si>
  <si>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</si>
  <si>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</si>
  <si>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</si>
  <si>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</si>
  <si>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</si>
  <si>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</si>
  <si>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</si>
  <si>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</si>
  <si>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</si>
  <si>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</si>
  <si>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</si>
  <si>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</si>
  <si>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</si>
  <si>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</si>
  <si>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</si>
  <si>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</si>
  <si>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</si>
  <si>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</si>
  <si>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</si>
  <si>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</si>
  <si>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</si>
  <si>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</si>
  <si>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</si>
  <si>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</si>
  <si>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</si>
  <si>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</si>
  <si>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</si>
  <si>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</si>
  <si>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</si>
  <si>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</si>
  <si>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</si>
  <si>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</si>
  <si>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</si>
  <si>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</si>
  <si>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</si>
  <si>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</si>
  <si>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</si>
  <si>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</si>
  <si>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</si>
  <si>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</si>
  <si>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</si>
  <si>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</si>
  <si>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</si>
  <si>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</si>
  <si>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</si>
  <si>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</si>
  <si>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</si>
  <si>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</si>
  <si>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</si>
  <si>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</si>
  <si>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</si>
  <si>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</si>
  <si>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</si>
  <si>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</si>
  <si>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</si>
  <si>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</si>
  <si>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</si>
  <si>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</si>
  <si>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</si>
  <si>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</si>
  <si>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</si>
  <si>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</si>
  <si>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</si>
  <si>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</si>
  <si>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</si>
  <si>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</si>
  <si>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</si>
  <si>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</si>
  <si>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</si>
  <si>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</si>
  <si>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</si>
  <si>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</si>
  <si>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</si>
  <si>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</si>
  <si>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</si>
  <si>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</si>
  <si>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</si>
  <si>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</si>
  <si>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</si>
  <si>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</si>
  <si>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</si>
  <si>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</si>
  <si>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</si>
  <si>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</si>
  <si>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</si>
  <si>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</si>
  <si>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</si>
  <si>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</si>
  <si>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</si>
  <si>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</si>
  <si>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</si>
  <si>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</si>
  <si>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</si>
  <si>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</si>
  <si>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</si>
  <si>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</si>
  <si>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</si>
  <si>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</si>
  <si>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</si>
  <si>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</si>
  <si>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</si>
  <si>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</si>
  <si>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</si>
  <si>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</si>
  <si>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</si>
  <si>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</si>
  <si>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</si>
  <si>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</si>
  <si>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</si>
  <si>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</si>
  <si>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</si>
  <si>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</si>
  <si>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</si>
  <si>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</si>
  <si>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</si>
  <si>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</si>
  <si>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</si>
  <si>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</si>
  <si>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</si>
  <si>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</si>
  <si>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</si>
  <si>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</si>
  <si>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</si>
  <si>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</si>
  <si>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</si>
  <si>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</si>
  <si>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</si>
  <si>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</si>
  <si>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</si>
  <si>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</si>
  <si>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</si>
  <si>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</si>
  <si>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</si>
  <si>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</si>
  <si>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</si>
  <si>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</si>
  <si>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</si>
  <si>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</si>
  <si>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</si>
  <si>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</si>
  <si>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</si>
  <si>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</si>
  <si>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</si>
  <si>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</si>
  <si>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</si>
  <si>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</si>
  <si>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</si>
  <si>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</si>
  <si>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</si>
  <si>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</si>
  <si>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</si>
  <si>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</si>
  <si>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</si>
  <si>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</si>
  <si>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</si>
  <si>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</si>
  <si>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</si>
  <si>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</si>
  <si>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</si>
  <si>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</si>
  <si>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</si>
  <si>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</si>
  <si>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</si>
  <si>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</si>
  <si>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</si>
  <si>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</si>
  <si>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</si>
  <si>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</si>
  <si>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</si>
  <si>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</si>
  <si>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</si>
  <si>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</si>
  <si>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</si>
  <si>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</si>
  <si>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</si>
  <si>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</si>
  <si>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</si>
  <si>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</si>
  <si>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</si>
  <si>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</si>
  <si>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</si>
  <si>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</si>
  <si>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</si>
  <si>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</si>
  <si>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</si>
  <si>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</si>
  <si>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</si>
  <si>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</si>
  <si>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</si>
  <si>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</si>
  <si>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</si>
  <si>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</si>
  <si>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</si>
  <si>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</si>
  <si>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</si>
  <si>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</si>
  <si>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</si>
  <si>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</si>
  <si>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</si>
  <si>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</si>
  <si>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</si>
  <si>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</si>
  <si>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</si>
  <si>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</si>
  <si>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</si>
  <si>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</si>
  <si>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</si>
  <si>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</si>
  <si>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</si>
  <si>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</si>
  <si>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</si>
  <si>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</si>
  <si>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</si>
  <si>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</si>
  <si>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</si>
  <si>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</si>
  <si>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</si>
  <si>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</si>
  <si>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</si>
  <si>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</si>
  <si>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</si>
  <si>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</si>
  <si>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</si>
  <si>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</si>
  <si>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</si>
  <si>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</si>
  <si>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</si>
  <si>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</si>
  <si>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</si>
  <si>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</si>
  <si>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</si>
  <si>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</si>
  <si>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</si>
  <si>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</si>
  <si>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</si>
  <si>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</si>
  <si>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</si>
  <si>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</si>
  <si>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</si>
  <si>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</si>
  <si>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</si>
  <si>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</si>
  <si>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</si>
  <si>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</si>
  <si>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</si>
  <si>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</si>
  <si>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</si>
  <si>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</si>
  <si>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</si>
  <si>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</si>
  <si>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</si>
  <si>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</si>
  <si>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</si>
  <si>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</si>
  <si>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</si>
  <si>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</si>
  <si>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</si>
  <si>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</si>
  <si>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</si>
  <si>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</si>
  <si>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</si>
  <si>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</si>
  <si>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</si>
  <si>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</si>
  <si>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</si>
  <si>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</si>
  <si>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</si>
  <si>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</si>
  <si>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</si>
  <si>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</si>
  <si>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</si>
  <si>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</si>
  <si>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</si>
  <si>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</si>
  <si>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</si>
  <si>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</si>
  <si>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</si>
  <si>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</si>
  <si>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</si>
  <si>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</si>
  <si>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</si>
  <si>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</si>
  <si>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</si>
  <si>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</si>
  <si>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</si>
  <si>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</si>
  <si>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</si>
  <si>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</si>
  <si>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</si>
  <si>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</si>
  <si>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</si>
  <si>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</si>
  <si>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</si>
  <si>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</si>
  <si>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</si>
  <si>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</si>
  <si>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</si>
  <si>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</si>
  <si>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</si>
  <si>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</si>
  <si>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</si>
  <si>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</si>
  <si>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</si>
  <si>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</si>
  <si>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</si>
  <si>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</si>
  <si>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</si>
  <si>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</si>
  <si>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</si>
  <si>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</si>
  <si>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</si>
  <si>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</si>
  <si>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</si>
  <si>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</si>
  <si>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</si>
  <si>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</si>
  <si>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</si>
  <si>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</si>
  <si>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</si>
  <si>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</si>
  <si>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</si>
  <si>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</si>
  <si>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</si>
  <si>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</si>
  <si>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</si>
  <si>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</si>
  <si>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</si>
  <si>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</si>
  <si>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</si>
  <si>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</si>
  <si>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</si>
  <si>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</si>
  <si>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</si>
  <si>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</si>
  <si>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</si>
  <si>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</si>
  <si>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</si>
  <si>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</si>
  <si>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</si>
  <si>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</si>
  <si>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</si>
  <si>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</si>
  <si>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</si>
  <si>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</si>
  <si>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</si>
  <si>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</si>
  <si>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</si>
  <si>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</si>
  <si>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</si>
  <si>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</si>
  <si>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</si>
  <si>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</si>
  <si>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</si>
  <si>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</si>
  <si>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</si>
  <si>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</si>
  <si>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</si>
  <si>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</si>
  <si>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</si>
  <si>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</si>
  <si>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</si>
  <si>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</si>
  <si>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</si>
  <si>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</si>
  <si>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</si>
  <si>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</si>
  <si>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</si>
  <si>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</si>
  <si>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</si>
  <si>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</si>
  <si>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</si>
  <si>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</si>
  <si>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</si>
  <si>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</si>
  <si>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</si>
  <si>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</si>
  <si>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</si>
  <si>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</si>
  <si>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</si>
  <si>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</si>
  <si>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</si>
  <si>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</si>
  <si>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</si>
  <si>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</si>
  <si>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</si>
  <si>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</si>
  <si>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</si>
  <si>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</si>
  <si>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</si>
  <si>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</si>
  <si>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</si>
  <si>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</si>
  <si>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</si>
  <si>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</si>
  <si>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</si>
  <si>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</si>
  <si>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</si>
  <si>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</si>
  <si>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</si>
  <si>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</si>
  <si>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</si>
  <si>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</si>
  <si>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</si>
  <si>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</si>
  <si>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</si>
  <si>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</si>
  <si>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</si>
  <si>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</si>
  <si>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</si>
  <si>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</si>
  <si>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</si>
  <si>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</si>
  <si>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</si>
  <si>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</si>
  <si>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</si>
  <si>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</si>
  <si>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</si>
  <si>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</si>
  <si>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</si>
  <si>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</si>
  <si>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</si>
  <si>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</si>
  <si>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</si>
  <si>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</si>
  <si>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</si>
  <si>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</si>
  <si>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</si>
  <si>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</si>
  <si>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</si>
  <si>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</si>
  <si>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</si>
  <si>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</si>
  <si>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</si>
  <si>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</si>
  <si>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</si>
  <si>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</si>
  <si>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</si>
  <si>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</si>
  <si>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</si>
  <si>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</si>
  <si>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</si>
  <si>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</si>
  <si>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</si>
  <si>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</si>
  <si>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</si>
  <si>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</si>
  <si>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</si>
  <si>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</si>
  <si>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</si>
  <si>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</si>
  <si>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</si>
  <si>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</si>
  <si>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</si>
  <si>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</si>
  <si>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</si>
  <si>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</si>
  <si>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</si>
  <si>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</si>
  <si>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</si>
  <si>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</si>
  <si>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</si>
  <si>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</si>
  <si>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</si>
  <si>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</si>
  <si>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</si>
  <si>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</si>
  <si>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</si>
  <si>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</si>
  <si>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</si>
  <si>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</si>
  <si>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</si>
  <si>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</si>
  <si>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</si>
  <si>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</si>
  <si>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</si>
  <si>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</si>
  <si>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</si>
  <si>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</si>
  <si>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</si>
  <si>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</si>
  <si>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</si>
  <si>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</si>
  <si>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</si>
  <si>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</si>
  <si>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</si>
  <si>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</si>
  <si>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</si>
  <si>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</si>
  <si>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</si>
  <si>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</si>
  <si>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</si>
  <si>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</si>
  <si>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</si>
  <si>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</si>
  <si>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</si>
  <si>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</si>
  <si>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</si>
  <si>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</si>
  <si>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</si>
  <si>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</si>
  <si>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</si>
  <si>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</si>
  <si>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</si>
  <si>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</si>
  <si>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</si>
  <si>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</si>
  <si>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</si>
  <si>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</si>
  <si>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</si>
  <si>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</si>
  <si>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</si>
  <si>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</si>
  <si>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</si>
  <si>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</si>
  <si>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</si>
  <si>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</si>
  <si>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</si>
  <si>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</si>
  <si>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</si>
  <si>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</si>
  <si>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</si>
  <si>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</si>
  <si>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</si>
  <si>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</si>
  <si>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</si>
  <si>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</si>
  <si>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</si>
  <si>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</si>
  <si>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</si>
  <si>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</si>
  <si>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</si>
  <si>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</si>
  <si>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</si>
  <si>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</si>
  <si>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</si>
  <si>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</si>
  <si>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</si>
  <si>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</si>
  <si>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</si>
  <si>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</si>
  <si>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</si>
  <si>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</si>
  <si>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</si>
  <si>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</si>
  <si>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</si>
  <si>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</si>
  <si>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</si>
  <si>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</si>
  <si>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</si>
  <si>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</si>
  <si>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</si>
  <si>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</si>
  <si>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</si>
  <si>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</si>
  <si>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</si>
  <si>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</si>
  <si>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</si>
  <si>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</si>
  <si>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</si>
  <si>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</si>
  <si>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</si>
  <si>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</si>
  <si>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</si>
  <si>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</si>
  <si>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</si>
  <si>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</si>
  <si>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</si>
  <si>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</si>
  <si>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</si>
  <si>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</si>
  <si>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</si>
  <si>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</si>
  <si>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</si>
  <si>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</si>
  <si>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</si>
  <si>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</si>
  <si>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</si>
  <si>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</si>
  <si>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</si>
  <si>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</si>
  <si>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</si>
  <si>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</si>
  <si>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</si>
  <si>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</si>
  <si>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</si>
  <si>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</si>
  <si>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</si>
  <si>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</si>
  <si>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</si>
  <si>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</si>
  <si>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</si>
  <si>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</si>
  <si>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</si>
  <si>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</si>
  <si>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</si>
  <si>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</si>
  <si>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</si>
  <si>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</si>
  <si>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</si>
  <si>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</si>
  <si>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</si>
  <si>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</si>
  <si>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</si>
  <si>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</si>
  <si>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</si>
  <si>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</si>
  <si>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</si>
  <si>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</si>
  <si>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</si>
  <si>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</si>
  <si>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</si>
  <si>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</si>
  <si>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</si>
  <si>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</si>
  <si>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</si>
  <si>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</si>
  <si>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</si>
  <si>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</si>
  <si>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</si>
  <si>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</si>
  <si>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</si>
  <si>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</si>
  <si>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</si>
  <si>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</si>
  <si>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</si>
  <si>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</si>
  <si>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</si>
  <si>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</si>
  <si>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</si>
  <si>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</si>
  <si>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</si>
  <si>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</si>
  <si>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</si>
  <si>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</si>
  <si>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</si>
  <si>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</si>
  <si>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</si>
  <si>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</si>
  <si>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</si>
  <si>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</si>
  <si>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</si>
  <si>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</si>
  <si>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</si>
  <si>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</si>
  <si>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</si>
  <si>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</si>
  <si>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</si>
  <si>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</si>
  <si>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</si>
  <si>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</si>
  <si>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</si>
  <si>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</si>
  <si>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</si>
  <si>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</si>
  <si>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</si>
  <si>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</si>
  <si>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</si>
  <si>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</si>
  <si>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</si>
  <si>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</si>
  <si>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</si>
  <si>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</si>
  <si>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</si>
  <si>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</si>
  <si>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</si>
  <si>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</si>
  <si>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</si>
  <si>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</si>
  <si>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</si>
  <si>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</si>
  <si>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</si>
  <si>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</si>
  <si>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</si>
  <si>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</si>
  <si>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</si>
  <si>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</si>
  <si>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</si>
  <si>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</si>
  <si>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</si>
  <si>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</si>
  <si>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</si>
  <si>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</si>
  <si>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</si>
  <si>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</si>
  <si>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</si>
  <si>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</si>
  <si>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</si>
  <si>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</si>
  <si>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</si>
  <si>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</si>
  <si>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</si>
  <si>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</si>
  <si>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</si>
  <si>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</si>
  <si>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</si>
  <si>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</si>
  <si>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</si>
  <si>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</si>
  <si>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</si>
  <si>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</si>
  <si>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</si>
  <si>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</si>
  <si>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</si>
  <si>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</si>
  <si>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</si>
  <si>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</si>
  <si>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</si>
  <si>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</si>
  <si>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</si>
  <si>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</si>
  <si>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</si>
  <si>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</si>
  <si>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</si>
  <si>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</si>
  <si>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</si>
  <si>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</si>
  <si>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</si>
  <si>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</si>
  <si>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</si>
  <si>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</si>
  <si>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</si>
  <si>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</si>
  <si>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</si>
  <si>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</si>
  <si>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</si>
  <si>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</si>
  <si>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</si>
  <si>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</si>
  <si>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</si>
  <si>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</si>
  <si>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</si>
  <si>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</si>
  <si>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</si>
  <si>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</si>
  <si>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</si>
  <si>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</si>
  <si>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</si>
  <si>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</si>
  <si>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</si>
  <si>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</si>
  <si>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</si>
  <si>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</si>
  <si>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</si>
  <si>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</si>
  <si>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</si>
  <si>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</si>
  <si>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</si>
  <si>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</si>
  <si>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</si>
  <si>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</si>
  <si>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</si>
  <si>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</si>
  <si>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</si>
  <si>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</si>
  <si>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</si>
  <si>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</si>
  <si>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</si>
  <si>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</si>
  <si>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</si>
  <si>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</si>
  <si>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</si>
  <si>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</si>
  <si>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</si>
  <si>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</si>
  <si>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</si>
  <si>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</si>
  <si>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</si>
  <si>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</si>
  <si>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</si>
  <si>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</si>
  <si>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</si>
  <si>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</si>
  <si>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</si>
  <si>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</si>
  <si>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</si>
  <si>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</si>
  <si>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</si>
  <si>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</si>
  <si>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</si>
  <si>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</si>
  <si>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</si>
  <si>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</si>
  <si>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</si>
  <si>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</si>
  <si>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</si>
  <si>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</si>
  <si>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</si>
  <si>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</si>
  <si>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</si>
  <si>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</si>
  <si>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</si>
  <si>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</si>
  <si>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</si>
  <si>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</si>
  <si>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</si>
  <si>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</si>
  <si>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</si>
  <si>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</si>
  <si>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</si>
  <si>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</si>
  <si>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</si>
  <si>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</si>
  <si>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</si>
  <si>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</si>
  <si>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</si>
  <si>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</si>
  <si>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</si>
  <si>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</si>
  <si>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</si>
  <si>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</si>
  <si>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</si>
  <si>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</si>
  <si>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</si>
  <si>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</si>
  <si>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</si>
  <si>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</si>
  <si>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</si>
  <si>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</si>
  <si>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</si>
  <si>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</si>
  <si>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</si>
  <si>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</si>
  <si>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</si>
  <si>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</si>
  <si>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</si>
  <si>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</si>
  <si>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</si>
  <si>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</si>
  <si>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</si>
  <si>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</si>
  <si>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</si>
  <si>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</si>
  <si>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</si>
  <si>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</si>
  <si>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</si>
  <si>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</si>
  <si>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</si>
  <si>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</si>
  <si>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</si>
  <si>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</si>
  <si>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</si>
  <si>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</si>
  <si>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</si>
  <si>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</si>
  <si>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</si>
  <si>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</si>
  <si>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</si>
  <si>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</si>
  <si>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</si>
  <si>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</si>
  <si>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</si>
  <si>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</si>
  <si>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</si>
  <si>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</si>
  <si>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</si>
  <si>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</si>
  <si>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</si>
  <si>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</si>
  <si>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</si>
  <si>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</si>
  <si>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</si>
  <si>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</si>
  <si>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</si>
  <si>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</si>
  <si>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</si>
  <si>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</si>
  <si>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</si>
  <si>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</si>
  <si>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</si>
  <si>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</si>
  <si>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</si>
  <si>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</si>
  <si>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</si>
  <si>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</si>
  <si>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</si>
  <si>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</si>
  <si>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</si>
  <si>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</si>
  <si>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</si>
  <si>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</si>
  <si>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</si>
  <si>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</si>
  <si>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</si>
  <si>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</si>
  <si>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</si>
  <si>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</si>
  <si>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</si>
  <si>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</si>
  <si>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</si>
  <si>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</si>
  <si>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</si>
  <si>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</si>
  <si>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</si>
  <si>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</si>
  <si>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</si>
  <si>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</si>
  <si>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</si>
  <si>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</si>
  <si>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</si>
  <si>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</si>
  <si>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</si>
  <si>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</si>
  <si>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</si>
  <si>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</si>
  <si>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</si>
  <si>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</si>
  <si>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</si>
  <si>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</si>
  <si>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</si>
  <si>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</si>
  <si>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</si>
  <si>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</si>
  <si>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</si>
  <si>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</si>
  <si>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</si>
  <si>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</si>
  <si>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</si>
  <si>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</si>
  <si>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</si>
  <si>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</si>
  <si>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</si>
  <si>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</si>
  <si>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</si>
  <si>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</si>
  <si>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</si>
  <si>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</si>
  <si>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</si>
  <si>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</si>
  <si>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</si>
  <si>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</si>
  <si>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</si>
  <si>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</si>
  <si>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</si>
  <si>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</si>
  <si>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</si>
  <si>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</si>
  <si>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</si>
  <si>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</si>
  <si>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</si>
  <si>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</si>
  <si>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</si>
  <si>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</si>
  <si>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</si>
  <si>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</si>
  <si>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</si>
  <si>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</si>
  <si>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</si>
  <si>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</si>
  <si>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</si>
  <si>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</si>
  <si>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</si>
  <si>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</si>
  <si>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</si>
  <si>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</si>
  <si>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</si>
  <si>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</si>
  <si>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</si>
  <si>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</si>
  <si>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</si>
  <si>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</si>
  <si>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</si>
  <si>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</si>
  <si>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</si>
  <si>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</si>
  <si>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</si>
  <si>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</si>
  <si>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</si>
  <si>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</si>
  <si>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</si>
  <si>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</si>
  <si>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</si>
  <si>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</si>
  <si>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</si>
  <si>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</si>
  <si>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</si>
  <si>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</si>
  <si>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</si>
  <si>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</si>
  <si>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</si>
  <si>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</si>
  <si>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</si>
  <si>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</si>
  <si>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</si>
  <si>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</si>
  <si>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</si>
  <si>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</si>
  <si>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</si>
  <si>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</si>
  <si>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</si>
  <si>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</si>
  <si>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</si>
  <si>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</si>
  <si>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</si>
  <si>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</si>
  <si>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</si>
  <si>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</si>
  <si>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</si>
  <si>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</si>
  <si>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</si>
  <si>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</si>
  <si>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</si>
  <si>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</si>
  <si>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</si>
  <si>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</si>
  <si>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</si>
  <si>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</si>
  <si>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</si>
  <si>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</si>
  <si>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</si>
  <si>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</si>
  <si>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</si>
  <si>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</si>
  <si>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</si>
  <si>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</si>
  <si>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</si>
  <si>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</si>
  <si>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</si>
  <si>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</si>
  <si>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</si>
  <si>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</si>
  <si>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</si>
  <si>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</si>
  <si>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</si>
  <si>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</si>
  <si>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</si>
  <si>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</si>
  <si>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</si>
  <si>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</si>
  <si>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</si>
  <si>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</si>
  <si>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</si>
  <si>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</si>
  <si>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</si>
  <si>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</si>
  <si>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</si>
  <si>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</si>
  <si>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</si>
  <si>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</si>
  <si>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</si>
  <si>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</si>
  <si>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</si>
  <si>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</si>
  <si>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</si>
  <si>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</si>
  <si>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</si>
  <si>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</si>
  <si>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</si>
  <si>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</si>
  <si>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</si>
  <si>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</si>
  <si>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</si>
  <si>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</si>
  <si>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</si>
  <si>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</si>
  <si>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</si>
  <si>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</si>
  <si>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</si>
  <si>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</si>
  <si>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</si>
  <si>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</si>
  <si>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</si>
  <si>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</si>
  <si>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</si>
  <si>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</si>
  <si>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</si>
  <si>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</si>
  <si>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</si>
  <si>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</si>
  <si>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</si>
  <si>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</si>
  <si>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</si>
  <si>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</si>
  <si>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</si>
  <si>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</si>
  <si>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</si>
  <si>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</si>
  <si>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</si>
  <si>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</si>
  <si>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</si>
  <si>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</si>
  <si>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</si>
  <si>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</si>
  <si>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</si>
  <si>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</si>
  <si>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</si>
  <si>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</si>
  <si>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</si>
  <si>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</si>
  <si>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</si>
  <si>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</si>
  <si>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</si>
  <si>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</si>
  <si>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</si>
  <si>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</si>
  <si>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</si>
  <si>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</si>
  <si>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</si>
  <si>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</si>
  <si>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</si>
  <si>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</si>
  <si>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</si>
  <si>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</si>
  <si>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</si>
  <si>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</si>
  <si>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</si>
  <si>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</si>
  <si>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</si>
  <si>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</si>
  <si>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</si>
  <si>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</si>
  <si>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</si>
  <si>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</si>
  <si>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</si>
  <si>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</si>
  <si>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</si>
  <si>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</si>
  <si>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</si>
  <si>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</si>
  <si>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</si>
  <si>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</si>
  <si>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</si>
  <si>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</si>
  <si>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</si>
  <si>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</si>
  <si>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</si>
  <si>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</si>
  <si>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</si>
  <si>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</si>
  <si>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</si>
  <si>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</si>
  <si>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</si>
  <si>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</si>
  <si>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</si>
  <si>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</si>
  <si>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</si>
  <si>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</si>
  <si>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</si>
  <si>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</si>
  <si>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</si>
  <si>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</si>
  <si>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</si>
  <si>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</si>
  <si>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</si>
  <si>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</si>
  <si>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</si>
  <si>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</si>
  <si>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</si>
  <si>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</si>
  <si>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</si>
  <si>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</si>
  <si>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</si>
  <si>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</si>
  <si>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</si>
  <si>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</si>
  <si>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</si>
  <si>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</si>
  <si>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</si>
  <si>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</si>
  <si>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</si>
  <si>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</si>
  <si>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</si>
  <si>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</si>
  <si>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</si>
  <si>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</si>
  <si>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</si>
  <si>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</si>
  <si>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</si>
  <si>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</si>
  <si>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</si>
  <si>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</si>
  <si>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</si>
  <si>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</si>
  <si>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</si>
  <si>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</si>
  <si>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</si>
  <si>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</si>
  <si>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</si>
  <si>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</si>
  <si>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</si>
  <si>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</si>
  <si>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</si>
  <si>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</si>
  <si>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</si>
  <si>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</si>
  <si>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</si>
  <si>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</si>
  <si>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</si>
  <si>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</si>
  <si>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</si>
  <si>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</si>
  <si>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</si>
  <si>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</si>
  <si>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</si>
  <si>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</si>
  <si>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</si>
  <si>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</si>
  <si>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</si>
  <si>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</si>
  <si>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</si>
  <si>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</si>
  <si>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</si>
  <si>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</si>
  <si>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</si>
  <si>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</si>
  <si>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</si>
  <si>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</si>
  <si>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</si>
  <si>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</si>
  <si>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</si>
  <si>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</si>
  <si>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</si>
  <si>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</si>
  <si>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</si>
  <si>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</si>
  <si>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</si>
  <si>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</si>
  <si>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</si>
  <si>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</si>
  <si>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</si>
  <si>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</si>
  <si>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</si>
  <si>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</si>
  <si>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</si>
  <si>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</si>
  <si>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</si>
  <si>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</si>
  <si>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</si>
  <si>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</si>
  <si>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</si>
  <si>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</si>
  <si>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</si>
  <si>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</si>
  <si>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</si>
  <si>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</si>
  <si>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</si>
  <si>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</si>
  <si>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</si>
  <si>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</si>
  <si>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</si>
  <si>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</si>
  <si>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</si>
  <si>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</si>
  <si>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</si>
  <si>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</si>
  <si>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</si>
  <si>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</si>
  <si>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</si>
  <si>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</si>
  <si>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</si>
  <si>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</si>
  <si>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</si>
  <si>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</si>
  <si>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</si>
  <si>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</si>
  <si>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</si>
  <si>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</si>
  <si>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</si>
  <si>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</si>
  <si>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</si>
  <si>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</si>
  <si>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</si>
  <si>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</si>
  <si>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</si>
  <si>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</si>
  <si>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</si>
  <si>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</si>
  <si>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</si>
  <si>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</si>
  <si>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</si>
  <si>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</si>
  <si>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</si>
  <si>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</si>
  <si>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</si>
  <si>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</si>
  <si>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</si>
  <si>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</si>
  <si>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</si>
  <si>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</si>
  <si>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</si>
  <si>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</si>
  <si>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</si>
  <si>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</si>
  <si>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</si>
  <si>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</si>
  <si>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</si>
  <si>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</si>
  <si>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</si>
  <si>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</si>
  <si>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</si>
  <si>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</si>
  <si>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</si>
  <si>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</si>
  <si>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</si>
  <si>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</si>
  <si>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</si>
  <si>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</si>
  <si>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</si>
  <si>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</si>
  <si>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</si>
  <si>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</si>
  <si>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</si>
  <si>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</si>
  <si>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</si>
  <si>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</si>
  <si>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</si>
  <si>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</si>
  <si>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</si>
  <si>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</si>
  <si>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</si>
  <si>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</si>
  <si>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</si>
  <si>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</si>
  <si>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</si>
  <si>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</si>
  <si>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</si>
  <si>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</si>
  <si>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</si>
  <si>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</si>
  <si>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</si>
  <si>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</si>
  <si>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</si>
  <si>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</si>
  <si>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</si>
  <si>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</si>
  <si>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</si>
  <si>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</si>
  <si>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</si>
  <si>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</si>
  <si>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</si>
  <si>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</si>
  <si>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</si>
  <si>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</si>
  <si>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</si>
  <si>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</si>
  <si>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</si>
  <si>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</si>
  <si>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</si>
  <si>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</si>
  <si>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</si>
  <si>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</si>
  <si>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</si>
  <si>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</si>
  <si>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</si>
  <si>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</si>
  <si>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</si>
  <si>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</si>
  <si>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</si>
  <si>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</si>
  <si>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</si>
  <si>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</si>
  <si>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</si>
  <si>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</si>
  <si>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</si>
  <si>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</si>
  <si>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</si>
  <si>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</si>
  <si>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</si>
  <si>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</si>
  <si>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</si>
  <si>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</si>
  <si>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</si>
  <si>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</si>
  <si>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</si>
  <si>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</si>
  <si>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</si>
  <si>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</si>
  <si>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</si>
  <si>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</si>
  <si>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</si>
  <si>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</si>
  <si>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</si>
  <si>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</si>
  <si>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</si>
  <si>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</si>
  <si>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</si>
  <si>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</si>
  <si>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</si>
  <si>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</si>
  <si>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</si>
  <si>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</si>
  <si>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</si>
  <si>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</si>
  <si>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</si>
  <si>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</si>
  <si>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</si>
  <si>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</si>
  <si>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</si>
  <si>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</si>
  <si>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</si>
  <si>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</si>
  <si>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</si>
  <si>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</si>
  <si>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</si>
  <si>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</si>
  <si>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</si>
  <si>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</si>
  <si>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</si>
  <si>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</si>
  <si>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</si>
  <si>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</si>
  <si>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</si>
  <si>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</si>
  <si>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</si>
  <si>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</si>
  <si>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</si>
  <si>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</si>
  <si>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</si>
  <si>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</si>
  <si>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</si>
  <si>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</si>
  <si>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</si>
  <si>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</si>
  <si>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</si>
  <si>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</si>
  <si>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</si>
  <si>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</si>
  <si>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</si>
  <si>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</si>
  <si>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</si>
  <si>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</si>
  <si>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</si>
  <si>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</si>
  <si>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</si>
  <si>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</si>
  <si>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</si>
  <si>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</si>
  <si>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</si>
  <si>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</si>
  <si>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</si>
  <si>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</si>
  <si>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</si>
  <si>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</si>
  <si>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</si>
  <si>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</si>
  <si>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</si>
  <si>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</si>
  <si>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</si>
  <si>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</si>
  <si>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</si>
  <si>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</si>
  <si>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</si>
  <si>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</si>
  <si>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</si>
  <si>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</si>
  <si>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</si>
  <si>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</si>
  <si>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</si>
  <si>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</si>
  <si>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</si>
  <si>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</si>
  <si>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</si>
  <si>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</si>
  <si>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</si>
  <si>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</si>
  <si>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</si>
  <si>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</si>
  <si>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</si>
  <si>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</si>
  <si>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</si>
  <si>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</si>
  <si>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</si>
  <si>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</si>
  <si>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</si>
  <si>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</si>
  <si>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</si>
  <si>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</si>
  <si>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</si>
  <si>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</si>
  <si>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</si>
  <si>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</si>
  <si>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</si>
  <si>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</si>
  <si>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</si>
  <si>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</si>
  <si>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</si>
  <si>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</si>
  <si>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</si>
  <si>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</si>
  <si>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</si>
  <si>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</si>
  <si>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</si>
  <si>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</si>
  <si>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</si>
  <si>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</si>
  <si>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</si>
  <si>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</si>
  <si>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</si>
  <si>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</si>
  <si>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</si>
  <si>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</si>
  <si>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</si>
  <si>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</si>
  <si>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</si>
  <si>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</si>
  <si>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</si>
  <si>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</si>
  <si>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</si>
  <si>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</si>
  <si>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</si>
  <si>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</si>
  <si>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</si>
  <si>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</si>
  <si>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</si>
  <si>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</si>
  <si>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</si>
  <si>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</si>
  <si>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</si>
  <si>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</si>
  <si>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</si>
  <si>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</si>
  <si>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</si>
  <si>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</si>
  <si>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</si>
  <si>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</si>
  <si>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</si>
  <si>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</si>
  <si>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</si>
  <si>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</si>
  <si>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</si>
  <si>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</si>
  <si>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</si>
  <si>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</si>
  <si>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</si>
  <si>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</si>
  <si>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</si>
  <si>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</si>
  <si>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</si>
  <si>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</si>
  <si>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</si>
  <si>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</si>
  <si>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</si>
  <si>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</si>
  <si>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</si>
  <si>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</si>
  <si>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</si>
  <si>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</si>
  <si>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</si>
  <si>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</si>
  <si>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</si>
  <si>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</si>
  <si>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</si>
  <si>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</si>
  <si>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</si>
  <si>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</si>
  <si>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</si>
  <si>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</si>
  <si>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</si>
  <si>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</si>
  <si>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</si>
  <si>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</si>
  <si>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</si>
  <si>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</si>
  <si>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</si>
  <si>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</si>
  <si>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</si>
  <si>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</si>
  <si>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</si>
  <si>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</si>
  <si>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</si>
  <si>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</si>
  <si>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</si>
  <si>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</si>
  <si>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</si>
  <si>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</si>
  <si>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</si>
  <si>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</si>
  <si>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</si>
  <si>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</si>
  <si>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</si>
  <si>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</si>
  <si>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</si>
  <si>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</si>
  <si>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</si>
  <si>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</si>
  <si>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</si>
  <si>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</si>
  <si>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</si>
  <si>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</si>
  <si>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</si>
  <si>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</si>
  <si>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</si>
  <si>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</si>
  <si>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</si>
  <si>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</si>
  <si>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</si>
  <si>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</si>
  <si>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</si>
  <si>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</si>
  <si>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</si>
  <si>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</si>
  <si>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</si>
  <si>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</si>
  <si>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</si>
  <si>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</si>
  <si>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</si>
  <si>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</si>
  <si>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</si>
  <si>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</si>
  <si>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</si>
  <si>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</si>
  <si>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</si>
  <si>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</si>
  <si>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</si>
  <si>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</si>
  <si>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</si>
  <si>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</si>
  <si>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</si>
  <si>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</si>
  <si>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</si>
  <si>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</si>
  <si>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</si>
  <si>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</si>
  <si>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</si>
  <si>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</si>
  <si>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</si>
  <si>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</si>
  <si>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</si>
  <si>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</si>
  <si>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</si>
  <si>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</si>
  <si>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</si>
  <si>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</si>
  <si>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</si>
  <si>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</si>
  <si>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</si>
  <si>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</si>
  <si>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</si>
  <si>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</si>
  <si>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</si>
  <si>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</si>
  <si>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</si>
  <si>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</si>
  <si>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</si>
  <si>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</si>
  <si>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</si>
  <si>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</si>
  <si>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</si>
  <si>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</si>
  <si>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</si>
  <si>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</si>
  <si>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</si>
  <si>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</si>
  <si>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</si>
  <si>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</si>
  <si>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</si>
  <si>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</si>
  <si>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</si>
  <si>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</si>
  <si>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</si>
  <si>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</si>
  <si>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</si>
  <si>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</si>
  <si>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</si>
  <si>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</si>
  <si>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</si>
  <si>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</si>
  <si>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</si>
  <si>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</si>
  <si>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</si>
  <si>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</si>
  <si>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</si>
  <si>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</si>
  <si>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</si>
  <si>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</si>
  <si>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</si>
  <si>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</si>
  <si>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</si>
  <si>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</si>
  <si>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</si>
  <si>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</si>
  <si>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</si>
  <si>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</si>
  <si>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</si>
  <si>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</si>
  <si>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</si>
  <si>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</si>
  <si>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</si>
  <si>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</si>
  <si>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</si>
  <si>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</si>
  <si>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</si>
  <si>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</si>
  <si>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</si>
  <si>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</si>
  <si>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</si>
  <si>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</si>
  <si>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</si>
  <si>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</si>
  <si>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</si>
  <si>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</si>
  <si>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</si>
  <si>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</si>
  <si>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</si>
  <si>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</si>
  <si>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</si>
  <si>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</si>
  <si>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</si>
  <si>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</si>
  <si>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</si>
  <si>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</si>
  <si>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</si>
  <si>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</si>
  <si>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</si>
  <si>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</si>
  <si>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</si>
  <si>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</si>
  <si>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</si>
  <si>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</si>
  <si>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</si>
  <si>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</si>
  <si>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</si>
  <si>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</si>
  <si>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</si>
  <si>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</si>
  <si>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</si>
  <si>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</si>
  <si>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</si>
  <si>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</si>
  <si>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</si>
  <si>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</si>
  <si>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</si>
  <si>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</si>
  <si>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</si>
  <si>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</si>
  <si>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</si>
  <si>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</si>
  <si>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</si>
  <si>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</si>
  <si>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</si>
  <si>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</si>
  <si>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</si>
  <si>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</si>
  <si>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</si>
  <si>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</si>
  <si>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</si>
  <si>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</si>
  <si>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</si>
  <si>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</si>
  <si>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</si>
  <si>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</si>
  <si>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</si>
  <si>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</si>
  <si>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</si>
  <si>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</si>
  <si>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</si>
  <si>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</si>
  <si>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</si>
  <si>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</si>
  <si>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</si>
  <si>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</si>
  <si>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</si>
  <si>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</si>
  <si>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</si>
  <si>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</si>
  <si>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</si>
  <si>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</si>
  <si>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</si>
  <si>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</si>
  <si>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</si>
  <si>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</si>
  <si>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</si>
  <si>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</si>
  <si>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</si>
  <si>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</si>
  <si>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</si>
  <si>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</si>
  <si>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</si>
  <si>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</si>
  <si>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</si>
  <si>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</si>
  <si>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</si>
  <si>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</si>
  <si>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</si>
  <si>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</si>
  <si>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</si>
  <si>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</si>
  <si>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</si>
  <si>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</si>
  <si>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</si>
  <si>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</si>
  <si>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</si>
  <si>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</si>
  <si>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</si>
  <si>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</si>
  <si>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</si>
  <si>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</si>
  <si>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</si>
  <si>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</si>
  <si>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</si>
  <si>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</si>
  <si>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</si>
  <si>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</si>
  <si>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</si>
  <si>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</si>
  <si>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</si>
  <si>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</si>
  <si>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</si>
  <si>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</si>
  <si>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</si>
  <si>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</si>
  <si>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</si>
  <si>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</si>
  <si>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</si>
  <si>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</si>
  <si>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</si>
  <si>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</si>
  <si>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</si>
  <si>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</si>
  <si>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</si>
  <si>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</si>
  <si>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</si>
  <si>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</si>
  <si>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</si>
  <si>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</si>
  <si>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</si>
  <si>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</si>
  <si>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</si>
  <si>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</si>
  <si>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</si>
  <si>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</si>
  <si>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</si>
  <si>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</si>
  <si>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</si>
  <si>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</si>
  <si>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</si>
  <si>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</si>
  <si>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</si>
  <si>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</si>
  <si>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</si>
  <si>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</si>
  <si>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</si>
  <si>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</si>
  <si>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</si>
  <si>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</si>
  <si>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</si>
  <si>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</si>
  <si>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</si>
  <si>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</si>
  <si>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</si>
  <si>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</si>
  <si>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</si>
  <si>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</si>
  <si>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</si>
  <si>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</si>
  <si>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</si>
  <si>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</si>
  <si>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</si>
  <si>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</si>
  <si>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</si>
  <si>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</si>
  <si>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</si>
  <si>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</si>
  <si>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</si>
  <si>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</si>
  <si>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</si>
  <si>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</si>
  <si>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</si>
  <si>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</si>
  <si>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</si>
  <si>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</si>
  <si>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</si>
  <si>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</si>
  <si>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</si>
  <si>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</si>
  <si>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</si>
  <si>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</si>
  <si>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</si>
  <si>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</si>
  <si>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</si>
  <si>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</si>
  <si>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</si>
  <si>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</si>
  <si>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</si>
  <si>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</si>
  <si>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</si>
  <si>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</si>
  <si>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</si>
  <si>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</si>
  <si>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</si>
  <si>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</si>
  <si>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</si>
  <si>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</si>
  <si>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</si>
  <si>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</si>
  <si>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</si>
  <si>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</si>
  <si>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</si>
  <si>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</si>
  <si>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</si>
  <si>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</si>
  <si>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</si>
  <si>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</si>
  <si>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</si>
  <si>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</si>
  <si>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</si>
  <si>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</si>
  <si>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</si>
  <si>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</si>
  <si>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</si>
  <si>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</si>
  <si>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</si>
  <si>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</si>
  <si>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</si>
  <si>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</si>
  <si>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</si>
  <si>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</si>
  <si>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</si>
  <si>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</si>
  <si>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</si>
  <si>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</si>
  <si>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</si>
  <si>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</si>
  <si>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</si>
  <si>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</si>
  <si>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</si>
  <si>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</si>
  <si>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</si>
  <si>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</si>
  <si>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</si>
  <si>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</si>
  <si>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</si>
  <si>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</si>
  <si>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</si>
  <si>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</si>
  <si>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</si>
  <si>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</si>
  <si>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</si>
  <si>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</si>
  <si>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</si>
  <si>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</si>
  <si>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</si>
  <si>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</si>
  <si>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</si>
  <si>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</si>
  <si>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</si>
  <si>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</si>
  <si>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</si>
  <si>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</si>
  <si>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</si>
  <si>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</si>
  <si>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</si>
  <si>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</si>
  <si>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</si>
  <si>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</si>
  <si>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</si>
  <si>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</si>
  <si>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</si>
  <si>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</si>
  <si>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</si>
  <si>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</si>
  <si>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</si>
  <si>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</si>
  <si>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</si>
  <si>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</si>
  <si>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</si>
  <si>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</si>
  <si>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</si>
  <si>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</si>
  <si>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</si>
  <si>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</si>
  <si>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</si>
  <si>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</si>
  <si>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</si>
  <si>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</si>
  <si>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</si>
  <si>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</si>
  <si>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</si>
  <si>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</si>
  <si>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</si>
  <si>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</si>
  <si>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</si>
  <si>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</si>
  <si>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</si>
  <si>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</si>
  <si>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</si>
  <si>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</si>
  <si>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</si>
  <si>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</si>
  <si>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</si>
  <si>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</si>
  <si>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</si>
  <si>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</si>
  <si>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</si>
  <si>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</si>
  <si>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</si>
  <si>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</si>
  <si>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</si>
  <si>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</si>
  <si>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</si>
  <si>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</si>
  <si>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</si>
  <si>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</si>
  <si>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</si>
  <si>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</si>
  <si>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</si>
  <si>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</si>
  <si>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</si>
  <si>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</si>
  <si>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</si>
  <si>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</si>
  <si>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</si>
  <si>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</si>
  <si>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</si>
  <si>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</si>
  <si>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</si>
  <si>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</si>
  <si>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</si>
  <si>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</si>
  <si>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</si>
  <si>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</si>
  <si>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</si>
  <si>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</si>
  <si>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</si>
  <si>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</si>
  <si>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</si>
  <si>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</si>
  <si>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</si>
  <si>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</si>
  <si>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</si>
  <si>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</si>
  <si>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</si>
  <si>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</si>
  <si>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</si>
  <si>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</si>
  <si>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</si>
  <si>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</si>
  <si>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</si>
  <si>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</si>
  <si>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</si>
  <si>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</si>
  <si>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</si>
  <si>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</si>
  <si>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</si>
  <si>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</si>
  <si>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</si>
  <si>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</si>
  <si>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</si>
  <si>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</si>
  <si>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</si>
  <si>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</si>
  <si>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</si>
  <si>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</si>
  <si>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</si>
  <si>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</si>
  <si>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</si>
  <si>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</si>
  <si>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</si>
  <si>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</si>
  <si>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</si>
  <si>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</si>
  <si>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</si>
  <si>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</si>
  <si>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</si>
  <si>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</si>
  <si>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</si>
  <si>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</si>
  <si>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</si>
  <si>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</si>
  <si>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</si>
  <si>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</si>
  <si>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</si>
  <si>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</si>
  <si>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</si>
  <si>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</si>
  <si>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</si>
  <si>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</si>
  <si>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</si>
  <si>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</si>
  <si>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</si>
  <si>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</si>
  <si>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</si>
  <si>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</si>
  <si>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</si>
  <si>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</si>
  <si>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</si>
  <si>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</si>
  <si>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</si>
  <si>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</si>
  <si>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</si>
  <si>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</si>
  <si>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</si>
  <si>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</si>
  <si>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</si>
  <si>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</si>
  <si>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</si>
  <si>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</si>
  <si>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</si>
  <si>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</si>
  <si>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</si>
  <si>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</si>
  <si>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</si>
  <si>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</si>
  <si>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</si>
  <si>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</si>
  <si>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</si>
  <si>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</si>
  <si>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</si>
  <si>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</si>
  <si>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</si>
  <si>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</si>
  <si>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</si>
  <si>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</si>
  <si>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</si>
  <si>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</si>
  <si>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</si>
  <si>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</si>
  <si>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</si>
  <si>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</si>
  <si>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</si>
  <si>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</si>
  <si>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</si>
  <si>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</si>
  <si>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</si>
  <si>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</si>
  <si>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</si>
  <si>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</si>
  <si>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</si>
  <si>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</si>
  <si>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</si>
  <si>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</si>
  <si>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</si>
  <si>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</si>
  <si>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</si>
  <si>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</si>
  <si>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</si>
  <si>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</si>
  <si>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</si>
  <si>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</si>
  <si>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</si>
  <si>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</si>
  <si>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</si>
  <si>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</si>
  <si>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</si>
  <si>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</si>
  <si>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</si>
  <si>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</si>
  <si>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</si>
  <si>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</si>
  <si>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</si>
  <si>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</si>
  <si>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</si>
  <si>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</si>
  <si>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</si>
  <si>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</si>
  <si>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</si>
  <si>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</si>
  <si>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</si>
  <si>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</si>
  <si>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</si>
  <si>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</si>
  <si>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</si>
  <si>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</si>
  <si>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</si>
  <si>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</si>
  <si>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</si>
  <si>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</si>
  <si>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</si>
  <si>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</si>
  <si>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</si>
  <si>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</si>
  <si>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</si>
  <si>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</si>
  <si>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</si>
  <si>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</si>
  <si>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</si>
  <si>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</si>
  <si>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</si>
  <si>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</si>
  <si>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</si>
  <si>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</si>
  <si>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</si>
  <si>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</si>
  <si>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</si>
  <si>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</si>
  <si>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</si>
  <si>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</si>
  <si>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</si>
  <si>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</si>
  <si>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</si>
  <si>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</si>
  <si>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</si>
  <si>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</si>
  <si>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</si>
  <si>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</si>
  <si>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</si>
  <si>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</si>
  <si>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</si>
  <si>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</si>
  <si>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</si>
  <si>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</si>
  <si>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</si>
  <si>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</si>
  <si>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</si>
  <si>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</si>
  <si>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</si>
  <si>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</si>
  <si>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</si>
  <si>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</si>
  <si>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</si>
  <si>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</si>
  <si>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</si>
  <si>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</si>
  <si>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</si>
  <si>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</si>
  <si>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</si>
  <si>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</si>
  <si>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</si>
  <si>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</si>
  <si>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</si>
  <si>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</si>
  <si>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</si>
  <si>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</si>
  <si>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</si>
  <si>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</si>
  <si>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</si>
  <si>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</si>
  <si>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</si>
  <si>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</si>
  <si>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</si>
  <si>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</si>
  <si>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</si>
  <si>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</si>
  <si>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</si>
  <si>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</si>
  <si>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</si>
  <si>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</si>
  <si>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</si>
  <si>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</si>
  <si>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</si>
  <si>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</si>
  <si>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</si>
  <si>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</si>
  <si>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</si>
  <si>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</si>
  <si>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</si>
  <si>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</si>
  <si>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</si>
  <si>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</si>
  <si>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</si>
  <si>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</si>
  <si>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</si>
  <si>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</si>
  <si>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</si>
  <si>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</si>
  <si>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</si>
  <si>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</si>
  <si>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</si>
  <si>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</si>
  <si>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</si>
  <si>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</si>
  <si>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</si>
  <si>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</si>
  <si>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</si>
  <si>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</si>
  <si>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</si>
  <si>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</si>
  <si>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</si>
  <si>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</si>
  <si>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</si>
  <si>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</si>
  <si>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</si>
  <si>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</si>
  <si>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</si>
  <si>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</si>
  <si>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</si>
  <si>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</si>
  <si>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</si>
  <si>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</si>
  <si>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</si>
  <si>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</si>
  <si>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</si>
  <si>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</si>
  <si>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</si>
  <si>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</si>
  <si>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</si>
  <si>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</si>
  <si>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</si>
  <si>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</si>
  <si>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</si>
  <si>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</si>
  <si>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</si>
  <si>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</si>
  <si>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</si>
  <si>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</si>
  <si>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</si>
  <si>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</si>
  <si>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</si>
  <si>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</si>
  <si>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</si>
  <si>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</si>
  <si>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</si>
  <si>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</si>
  <si>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</si>
  <si>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</si>
  <si>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</si>
  <si>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</si>
  <si>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</si>
  <si>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</si>
  <si>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</si>
  <si>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</si>
  <si>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</si>
  <si>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</si>
  <si>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</si>
  <si>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</si>
  <si>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</si>
  <si>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</si>
  <si>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</si>
  <si>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</si>
  <si>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</si>
  <si>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</si>
  <si>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</si>
  <si>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</si>
  <si>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</si>
  <si>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</si>
  <si>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</si>
  <si>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</si>
  <si>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</si>
  <si>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</si>
  <si>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</si>
  <si>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</si>
  <si>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</si>
  <si>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</si>
  <si>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</si>
  <si>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</si>
  <si>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</si>
  <si>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</si>
  <si>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</si>
  <si>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</si>
  <si>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</si>
  <si>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</si>
  <si>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</si>
  <si>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</si>
  <si>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</si>
  <si>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</si>
  <si>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</si>
  <si>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</si>
  <si>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</si>
  <si>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</si>
  <si>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</si>
  <si>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</si>
  <si>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</si>
  <si>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</si>
  <si>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</si>
  <si>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</si>
  <si>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</si>
  <si>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</si>
  <si>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</si>
  <si>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</si>
  <si>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</si>
  <si>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</si>
  <si>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</si>
  <si>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</si>
  <si>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</si>
  <si>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</si>
  <si>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</si>
  <si>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</si>
  <si>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</si>
  <si>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</si>
  <si>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</si>
  <si>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</si>
  <si>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</si>
  <si>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</si>
  <si>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</si>
  <si>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</si>
  <si>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</si>
  <si>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</si>
  <si>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</si>
  <si>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</si>
  <si>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</si>
  <si>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</si>
  <si>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</si>
  <si>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</si>
  <si>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</si>
  <si>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</si>
  <si>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</si>
  <si>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</si>
  <si>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</si>
  <si>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</si>
  <si>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</si>
  <si>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</si>
  <si>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</si>
  <si>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</si>
  <si>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</si>
  <si>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</si>
  <si>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</si>
  <si>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</si>
  <si>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</si>
  <si>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</si>
  <si>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</si>
  <si>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</si>
  <si>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</si>
  <si>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</si>
  <si>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</si>
  <si>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</si>
  <si>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</si>
  <si>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</si>
  <si>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</si>
  <si>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</si>
  <si>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</si>
  <si>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</si>
  <si>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</si>
  <si>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</si>
  <si>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</si>
  <si>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</si>
  <si>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</si>
  <si>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</si>
  <si>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</si>
  <si>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</si>
  <si>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</si>
  <si>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</si>
  <si>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</si>
  <si>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</si>
  <si>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</si>
  <si>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</si>
  <si>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</si>
  <si>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</si>
  <si>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</si>
  <si>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</si>
  <si>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</si>
  <si>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</si>
  <si>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</si>
  <si>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</si>
  <si>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</si>
  <si>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</si>
  <si>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</si>
  <si>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</si>
  <si>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</si>
  <si>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</si>
  <si>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</si>
  <si>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</si>
  <si>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</si>
  <si>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</si>
  <si>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</si>
  <si>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</si>
  <si>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</si>
  <si>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</si>
  <si>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</si>
  <si>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</si>
  <si>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</si>
  <si>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</si>
  <si>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</si>
  <si>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</si>
  <si>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</si>
  <si>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</si>
  <si>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</si>
  <si>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</si>
  <si>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</si>
  <si>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</si>
  <si>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</si>
  <si>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</si>
  <si>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</si>
  <si>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</si>
  <si>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</si>
  <si>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</si>
  <si>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</si>
  <si>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</si>
  <si>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</si>
  <si>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</si>
  <si>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</si>
  <si>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</si>
  <si>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</si>
  <si>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</si>
  <si>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</si>
  <si>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</si>
  <si>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</si>
  <si>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</si>
  <si>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</si>
  <si>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</si>
  <si>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</si>
  <si>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</si>
  <si>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</si>
  <si>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</si>
  <si>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</si>
  <si>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</si>
  <si>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</si>
  <si>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</si>
  <si>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</si>
  <si>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</si>
  <si>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</si>
  <si>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</si>
  <si>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</si>
  <si>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</si>
  <si>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</si>
  <si>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</si>
  <si>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</si>
  <si>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</si>
  <si>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</si>
  <si>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</si>
  <si>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</si>
  <si>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</si>
  <si>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</si>
  <si>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</si>
  <si>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</si>
  <si>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</si>
  <si>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</si>
  <si>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</si>
  <si>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</si>
  <si>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</si>
  <si>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</si>
  <si>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</si>
  <si>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</si>
  <si>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</si>
  <si>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</si>
  <si>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</si>
  <si>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</si>
  <si>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</si>
  <si>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</si>
  <si>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</si>
  <si>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</si>
  <si>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</si>
  <si>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</si>
  <si>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</si>
  <si>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</si>
  <si>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</si>
  <si>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</si>
  <si>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</si>
  <si>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</si>
  <si>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</si>
  <si>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</si>
  <si>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</si>
  <si>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</si>
  <si>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</si>
  <si>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</si>
  <si>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</si>
  <si>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</si>
  <si>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</si>
  <si>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</si>
  <si>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</si>
  <si>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</si>
  <si>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</si>
  <si>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</si>
  <si>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</si>
  <si>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</si>
  <si>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</si>
  <si>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</si>
  <si>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</si>
  <si>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</si>
  <si>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</si>
  <si>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</si>
  <si>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</si>
  <si>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</si>
  <si>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</si>
  <si>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</si>
  <si>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</si>
  <si>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</si>
  <si>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</si>
  <si>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</si>
  <si>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</si>
  <si>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</si>
  <si>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</si>
  <si>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</si>
  <si>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</si>
  <si>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</si>
  <si>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</si>
  <si>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</si>
  <si>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</si>
  <si>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</si>
  <si>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</si>
  <si>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</si>
  <si>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</si>
  <si>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</si>
  <si>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</si>
  <si>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</si>
  <si>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</si>
  <si>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</si>
  <si>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</si>
  <si>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</si>
  <si>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</si>
  <si>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</si>
  <si>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</si>
  <si>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</si>
  <si>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</si>
  <si>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</si>
  <si>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</si>
  <si>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</si>
  <si>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</si>
  <si>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</si>
  <si>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</si>
  <si>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</si>
  <si>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</si>
  <si>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</si>
  <si>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</si>
  <si>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</si>
  <si>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</si>
  <si>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</si>
  <si>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</si>
  <si>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</si>
  <si>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</si>
  <si>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</si>
  <si>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</si>
  <si>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</si>
  <si>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</si>
  <si>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</si>
  <si>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</si>
  <si>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</si>
  <si>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</si>
  <si>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</si>
  <si>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</si>
  <si>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</si>
  <si>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</si>
  <si>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</si>
  <si>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</si>
  <si>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</si>
  <si>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</si>
  <si>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</si>
  <si>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</si>
  <si>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</si>
  <si>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</si>
  <si>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</si>
  <si>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</si>
  <si>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</si>
  <si>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</si>
  <si>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</si>
  <si>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</si>
  <si>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</si>
  <si>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</si>
  <si>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</si>
  <si>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</si>
  <si>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</si>
  <si>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</si>
  <si>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</si>
  <si>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</si>
  <si>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</si>
  <si>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</si>
  <si>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</si>
  <si>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</si>
  <si>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</si>
  <si>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</si>
  <si>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</si>
  <si>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</si>
  <si>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</si>
  <si>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</si>
  <si>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</si>
  <si>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</si>
  <si>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</si>
  <si>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</si>
  <si>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</si>
  <si>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</si>
  <si>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</si>
  <si>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</si>
  <si>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</si>
  <si>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</si>
  <si>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</si>
  <si>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</si>
  <si>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</si>
  <si>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</si>
  <si>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</si>
  <si>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</si>
  <si>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</si>
  <si>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</si>
  <si>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</si>
  <si>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</si>
  <si>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</si>
  <si>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</si>
  <si>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</si>
  <si>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</si>
  <si>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</si>
  <si>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</si>
  <si>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</si>
  <si>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</si>
  <si>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</si>
  <si>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</si>
  <si>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</si>
  <si>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</si>
  <si>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</si>
  <si>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</si>
  <si>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</si>
  <si>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</si>
  <si>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</si>
  <si>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</si>
  <si>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</si>
  <si>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</si>
  <si>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</si>
  <si>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</si>
  <si>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</si>
  <si>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</si>
  <si>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</si>
  <si>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</si>
  <si>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</si>
  <si>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</si>
  <si>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</si>
  <si>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</si>
  <si>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</si>
  <si>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</si>
  <si>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</si>
  <si>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</si>
  <si>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</si>
  <si>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</si>
  <si>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</si>
  <si>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</si>
  <si>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</si>
  <si>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</si>
  <si>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</si>
  <si>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</si>
  <si>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</si>
  <si>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</si>
  <si>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</si>
  <si>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</si>
  <si>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</si>
  <si>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</si>
  <si>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</si>
  <si>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</si>
  <si>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</si>
  <si>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</si>
  <si>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</si>
  <si>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</si>
  <si>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</si>
  <si>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</si>
  <si>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</si>
  <si>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</si>
  <si>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</si>
  <si>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</si>
  <si>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</si>
  <si>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</si>
  <si>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</si>
  <si>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</si>
  <si>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</si>
  <si>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</si>
  <si>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</si>
  <si>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</si>
  <si>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</si>
  <si>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</si>
  <si>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</si>
  <si>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</si>
  <si>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</si>
  <si>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</si>
  <si>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</si>
  <si>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</si>
  <si>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</si>
  <si>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</si>
  <si>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</si>
  <si>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</si>
  <si>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</si>
  <si>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</si>
  <si>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</si>
  <si>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</si>
  <si>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</si>
  <si>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</si>
  <si>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</si>
  <si>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</si>
  <si>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</si>
  <si>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</si>
  <si>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</si>
  <si>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</si>
  <si>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</si>
  <si>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</si>
  <si>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</si>
  <si>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</si>
  <si>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</si>
  <si>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</si>
  <si>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</si>
  <si>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</si>
  <si>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</si>
  <si>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</si>
  <si>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</si>
  <si>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</si>
  <si>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</si>
  <si>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</si>
  <si>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</si>
  <si>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</si>
  <si>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</si>
  <si>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</si>
  <si>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</si>
  <si>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</si>
  <si>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</si>
  <si>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</si>
  <si>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</si>
  <si>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</si>
  <si>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</si>
  <si>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</si>
  <si>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</si>
  <si>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</si>
  <si>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</si>
  <si>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</si>
  <si>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</si>
  <si>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</si>
  <si>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</si>
  <si>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</si>
  <si>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</si>
  <si>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</si>
  <si>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</si>
  <si>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</si>
  <si>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</si>
  <si>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</si>
  <si>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</si>
  <si>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</si>
  <si>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</si>
  <si>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</si>
  <si>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</si>
  <si>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</si>
  <si>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</si>
  <si>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</si>
  <si>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</si>
  <si>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</si>
  <si>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</si>
  <si>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</si>
  <si>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</si>
  <si>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</si>
  <si>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</si>
  <si>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</si>
  <si>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</si>
  <si>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</si>
  <si>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</si>
  <si>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</si>
  <si>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</si>
  <si>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</si>
  <si>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</si>
  <si>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</si>
  <si>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</si>
  <si>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</si>
  <si>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</si>
  <si>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</si>
  <si>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</si>
  <si>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</si>
  <si>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</si>
  <si>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</si>
  <si>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</si>
  <si>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</si>
  <si>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</si>
  <si>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</si>
  <si>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</si>
  <si>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</si>
  <si>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</si>
  <si>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</si>
  <si>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</si>
  <si>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</si>
  <si>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</si>
  <si>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</si>
  <si>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</si>
  <si>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</si>
  <si>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</si>
  <si>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</si>
  <si>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</si>
  <si>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</si>
  <si>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</si>
  <si>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</si>
  <si>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</si>
  <si>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</si>
  <si>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</si>
  <si>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</si>
  <si>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</si>
  <si>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</si>
  <si>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</si>
  <si>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</si>
  <si>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</si>
  <si>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</si>
  <si>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</si>
  <si>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</si>
  <si>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</si>
  <si>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</si>
  <si>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</si>
  <si>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</si>
  <si>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</si>
  <si>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</si>
  <si>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</si>
  <si>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</si>
  <si>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</si>
  <si>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</si>
  <si>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</si>
  <si>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</si>
  <si>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</si>
  <si>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</si>
  <si>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</si>
  <si>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</si>
  <si>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</si>
  <si>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</si>
  <si>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</si>
  <si>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</si>
  <si>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</si>
  <si>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</si>
  <si>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</si>
  <si>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</si>
  <si>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</si>
  <si>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</si>
  <si>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</si>
  <si>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</si>
  <si>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</si>
  <si>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</si>
  <si>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</si>
  <si>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</si>
  <si>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</si>
  <si>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</si>
  <si>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</si>
  <si>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</si>
  <si>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</si>
  <si>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</si>
  <si>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</si>
  <si>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</si>
  <si>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</si>
  <si>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</si>
  <si>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</si>
  <si>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</si>
  <si>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</si>
  <si>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</si>
  <si>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</si>
  <si>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</si>
  <si>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</si>
  <si>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</si>
  <si>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</si>
  <si>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</si>
  <si>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</si>
  <si>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</si>
  <si>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</si>
  <si>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</si>
  <si>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</si>
  <si>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</si>
  <si>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</si>
  <si>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</si>
  <si>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</si>
  <si>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</si>
  <si>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</si>
  <si>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</si>
  <si>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</si>
  <si>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</si>
  <si>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</si>
  <si>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</si>
  <si>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</si>
  <si>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</si>
  <si>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</si>
  <si>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</si>
  <si>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</si>
  <si>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</si>
  <si>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</si>
  <si>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</si>
  <si>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</si>
  <si>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</si>
  <si>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</si>
  <si>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</si>
  <si>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</si>
  <si>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</si>
  <si>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</si>
  <si>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</si>
  <si>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</si>
  <si>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</si>
  <si>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</si>
  <si>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</si>
  <si>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</si>
  <si>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</si>
  <si>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</si>
  <si>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</si>
  <si>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</si>
  <si>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</si>
  <si>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</si>
  <si>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</si>
  <si>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</si>
  <si>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</si>
  <si>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</si>
  <si>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</si>
  <si>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</si>
  <si>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</si>
  <si>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</si>
  <si>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</si>
  <si>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</si>
  <si>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</si>
  <si>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</si>
  <si>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</si>
  <si>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</si>
  <si>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</si>
  <si>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</si>
  <si>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</si>
  <si>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</si>
  <si>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</si>
  <si>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</si>
  <si>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</si>
  <si>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</si>
  <si>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</si>
  <si>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</si>
  <si>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</si>
  <si>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</si>
  <si>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</si>
  <si>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</si>
  <si>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</si>
  <si>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</si>
  <si>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</si>
  <si>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</si>
  <si>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</si>
  <si>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</si>
  <si>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</si>
  <si>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</si>
  <si>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</si>
  <si>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</si>
  <si>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</si>
  <si>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</si>
  <si>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</si>
  <si>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</si>
  <si>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</si>
  <si>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</si>
  <si>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</si>
  <si>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</si>
  <si>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</si>
  <si>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</si>
  <si>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</si>
  <si>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</si>
  <si>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</si>
  <si>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</si>
  <si>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</si>
  <si>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</si>
  <si>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</si>
  <si>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</si>
  <si>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</si>
  <si>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</si>
  <si>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</si>
  <si>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</si>
  <si>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</si>
  <si>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</si>
  <si>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</si>
  <si>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</si>
  <si>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</si>
  <si>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</si>
  <si>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</si>
  <si>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</si>
  <si>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</si>
  <si>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</si>
  <si>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</si>
  <si>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</si>
  <si>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</si>
  <si>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</si>
  <si>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</si>
  <si>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</si>
  <si>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</si>
  <si>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</si>
  <si>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</si>
  <si>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</si>
  <si>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</si>
  <si>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</si>
  <si>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</si>
  <si>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</si>
  <si>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</si>
  <si>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</si>
  <si>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</si>
  <si>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</si>
  <si>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</si>
  <si>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</si>
  <si>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</si>
  <si>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</si>
  <si>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</si>
  <si>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</si>
  <si>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</si>
  <si>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</si>
  <si>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</si>
  <si>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</si>
  <si>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</si>
  <si>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</si>
  <si>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</si>
  <si>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</si>
  <si>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</si>
  <si>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</si>
  <si>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</si>
  <si>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</si>
  <si>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</si>
  <si>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</si>
  <si>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</si>
  <si>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</si>
  <si>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</si>
  <si>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</si>
  <si>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</si>
  <si>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</si>
  <si>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</si>
  <si>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</si>
  <si>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</si>
  <si>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</si>
  <si>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</si>
  <si>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</si>
  <si>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</si>
  <si>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</si>
  <si>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</si>
  <si>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</si>
  <si>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</si>
  <si>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</si>
  <si>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</si>
  <si>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</si>
  <si>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</si>
  <si>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</si>
  <si>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</si>
  <si>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</si>
  <si>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</si>
  <si>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</si>
  <si>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</si>
  <si>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</si>
  <si>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</si>
  <si>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</si>
  <si>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</si>
  <si>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</si>
  <si>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</si>
  <si>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</si>
  <si>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</si>
  <si>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</si>
  <si>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</si>
  <si>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</si>
  <si>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</si>
  <si>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</si>
  <si>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</si>
  <si>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</si>
  <si>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</si>
  <si>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</si>
  <si>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</si>
  <si>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</si>
  <si>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</si>
  <si>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</si>
  <si>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</si>
  <si>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</si>
  <si>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</si>
  <si>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</si>
  <si>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</si>
  <si>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</si>
  <si>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</si>
  <si>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</si>
  <si>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</si>
  <si>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</si>
  <si>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</si>
  <si>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</si>
  <si>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</si>
  <si>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</si>
  <si>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</si>
  <si>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</si>
  <si>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</si>
  <si>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</si>
  <si>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</si>
  <si>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</si>
  <si>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</si>
  <si>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</si>
  <si>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</si>
  <si>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</si>
  <si>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</si>
  <si>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</si>
  <si>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</si>
  <si>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</si>
  <si>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</si>
  <si>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</si>
  <si>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</si>
  <si>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</si>
  <si>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</si>
  <si>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</si>
  <si>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</si>
  <si>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</si>
  <si>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</si>
  <si>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</si>
  <si>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</si>
  <si>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</si>
  <si>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</si>
  <si>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</si>
  <si>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</si>
  <si>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</si>
  <si>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</si>
  <si>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</si>
  <si>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</si>
  <si>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</si>
  <si>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</si>
  <si>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</si>
  <si>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</si>
  <si>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</si>
  <si>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</si>
  <si>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</si>
  <si>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</si>
  <si>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</si>
  <si>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</si>
  <si>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</si>
  <si>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</si>
  <si>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</si>
  <si>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</si>
  <si>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</si>
  <si>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</si>
  <si>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</si>
  <si>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</si>
  <si>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</si>
  <si>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</si>
  <si>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</si>
  <si>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</si>
  <si>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</si>
  <si>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</si>
  <si>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</si>
  <si>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</si>
  <si>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</si>
  <si>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</si>
  <si>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</si>
  <si>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</si>
  <si>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</si>
  <si>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</si>
  <si>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</si>
  <si>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</si>
  <si>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</si>
  <si>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</si>
  <si>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</si>
  <si>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</si>
  <si>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</si>
  <si>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</si>
  <si>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</si>
  <si>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</si>
  <si>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</si>
  <si>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</si>
  <si>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</si>
  <si>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</si>
  <si>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</si>
  <si>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</si>
  <si>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</si>
  <si>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</si>
  <si>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</si>
  <si>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</si>
  <si>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</si>
  <si>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</si>
  <si>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</si>
  <si>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</si>
  <si>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</si>
  <si>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</si>
  <si>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</si>
  <si>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</si>
  <si>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</si>
  <si>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</si>
  <si>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</si>
  <si>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</si>
  <si>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</si>
  <si>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</si>
  <si>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</si>
  <si>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</si>
  <si>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</si>
  <si>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</si>
  <si>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</si>
  <si>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</si>
  <si>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</si>
  <si>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</si>
  <si>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</si>
  <si>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</si>
  <si>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</si>
  <si>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</si>
  <si>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</si>
  <si>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</si>
  <si>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</si>
  <si>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</si>
  <si>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</si>
  <si>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</si>
  <si>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</si>
  <si>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</si>
  <si>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</si>
  <si>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</si>
  <si>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</si>
  <si>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</si>
  <si>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</si>
  <si>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</si>
  <si>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</si>
  <si>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</si>
  <si>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</si>
  <si>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</si>
  <si>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</si>
  <si>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</si>
  <si>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</si>
  <si>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</si>
  <si>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</si>
  <si>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</si>
  <si>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</si>
  <si>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</si>
  <si>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</si>
  <si>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</si>
  <si>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</si>
  <si>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</si>
  <si>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</si>
  <si>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</si>
  <si>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</si>
  <si>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</si>
  <si>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</si>
  <si>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</si>
  <si>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</si>
  <si>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</si>
  <si>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</si>
  <si>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</si>
  <si>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</si>
  <si>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</si>
  <si>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</si>
  <si>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</si>
  <si>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</si>
  <si>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</si>
  <si>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</si>
  <si>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</si>
  <si>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</si>
  <si>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</si>
  <si>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</si>
  <si>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</si>
  <si>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</si>
  <si>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</si>
  <si>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</si>
  <si>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</si>
  <si>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</si>
  <si>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</si>
  <si>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</si>
  <si>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</si>
  <si>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</si>
  <si>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</si>
  <si>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</si>
  <si>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</si>
  <si>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</si>
  <si>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</si>
  <si>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</si>
  <si>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</si>
  <si>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</si>
  <si>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</si>
  <si>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</si>
  <si>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</si>
  <si>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</si>
  <si>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</si>
  <si>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</si>
  <si>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</si>
  <si>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</si>
  <si>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</si>
  <si>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</si>
  <si>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</si>
  <si>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</si>
  <si>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</si>
  <si>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</si>
  <si>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</si>
  <si>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</si>
  <si>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</si>
  <si>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</si>
  <si>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</si>
  <si>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</si>
  <si>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</si>
  <si>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</si>
  <si>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</si>
  <si>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</si>
  <si>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</si>
  <si>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</si>
  <si>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</si>
  <si>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</si>
  <si>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</si>
  <si>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</si>
  <si>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</si>
  <si>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</si>
  <si>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</si>
  <si>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</si>
  <si>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</si>
  <si>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</si>
  <si>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</si>
  <si>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</si>
  <si>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</si>
  <si>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</si>
  <si>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</si>
  <si>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</si>
  <si>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</si>
  <si>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</si>
  <si>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</si>
  <si>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</si>
  <si>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</si>
  <si>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</si>
  <si>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</si>
  <si>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</si>
  <si>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</si>
  <si>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</si>
  <si>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</si>
  <si>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</si>
  <si>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</si>
  <si>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</si>
  <si>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</si>
  <si>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</si>
  <si>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</si>
  <si>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</si>
  <si>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</si>
  <si>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</si>
  <si>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</si>
  <si>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</si>
  <si>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</si>
  <si>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</si>
  <si>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</si>
  <si>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</si>
  <si>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</si>
  <si>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</si>
  <si>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</si>
  <si>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</si>
  <si>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</si>
  <si>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</si>
  <si>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</si>
  <si>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</si>
  <si>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</si>
  <si>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</si>
  <si>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</si>
  <si>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</si>
  <si>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</si>
  <si>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</si>
  <si>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</si>
  <si>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</si>
  <si>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</si>
  <si>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</si>
  <si>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</si>
  <si>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</si>
  <si>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</si>
  <si>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</si>
  <si>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</si>
  <si>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</si>
  <si>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</si>
  <si>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</si>
  <si>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</si>
  <si>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</si>
  <si>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</si>
  <si>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</si>
  <si>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</si>
  <si>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</si>
  <si>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</si>
  <si>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</si>
  <si>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</si>
  <si>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</si>
  <si>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</si>
  <si>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</si>
  <si>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</si>
  <si>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</si>
  <si>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</si>
  <si>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</si>
  <si>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</si>
  <si>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</si>
  <si>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</si>
  <si>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</si>
  <si>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</si>
  <si>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</si>
  <si>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</si>
  <si>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</si>
  <si>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</si>
  <si>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</si>
  <si>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</si>
  <si>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</si>
  <si>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</si>
  <si>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</si>
  <si>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</si>
  <si>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</si>
  <si>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</si>
  <si>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</si>
  <si>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</si>
  <si>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</si>
  <si>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</si>
  <si>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</si>
  <si>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</si>
  <si>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</si>
  <si>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</si>
  <si>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</si>
  <si>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</si>
  <si>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</si>
  <si>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</si>
  <si>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</si>
  <si>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</si>
  <si>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</si>
  <si>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</si>
  <si>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</si>
  <si>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</si>
  <si>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</si>
  <si>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</si>
  <si>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</si>
  <si>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</si>
  <si>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</si>
  <si>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</si>
  <si>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</si>
  <si>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</si>
  <si>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</si>
  <si>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</si>
  <si>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</si>
  <si>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</si>
  <si>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</si>
  <si>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</si>
  <si>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</si>
  <si>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</si>
  <si>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</si>
  <si>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</si>
  <si>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</si>
  <si>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</si>
  <si>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</si>
  <si>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</si>
  <si>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</si>
  <si>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</si>
  <si>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</si>
  <si>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</si>
  <si>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</si>
  <si>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</si>
  <si>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</si>
  <si>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</si>
  <si>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</si>
  <si>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</si>
  <si>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</si>
  <si>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</si>
  <si>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</si>
  <si>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</si>
  <si>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</si>
  <si>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</si>
  <si>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</si>
  <si>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</si>
  <si>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</si>
  <si>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</si>
  <si>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</si>
  <si>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</si>
  <si>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</si>
  <si>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</si>
  <si>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</si>
  <si>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</si>
  <si>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</si>
  <si>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</si>
  <si>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</si>
  <si>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</si>
  <si>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</si>
  <si>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</si>
  <si>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</si>
  <si>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</si>
  <si>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</si>
  <si>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</si>
  <si>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</si>
  <si>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</si>
  <si>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</si>
  <si>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</si>
  <si>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</si>
  <si>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</si>
  <si>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</si>
  <si>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</si>
  <si>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</si>
  <si>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</si>
  <si>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</si>
  <si>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</si>
  <si>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</si>
  <si>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</si>
  <si>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</si>
  <si>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</si>
  <si>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</si>
  <si>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</si>
  <si>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</si>
  <si>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</si>
  <si>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</si>
  <si>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</si>
  <si>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</si>
  <si>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</si>
  <si>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</si>
  <si>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</si>
  <si>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</si>
  <si>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</si>
  <si>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</si>
  <si>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</si>
  <si>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</si>
  <si>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</si>
  <si>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</si>
  <si>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</si>
  <si>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</si>
  <si>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</si>
  <si>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</si>
  <si>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</si>
  <si>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</si>
  <si>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</si>
  <si>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</si>
  <si>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</si>
  <si>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</si>
  <si>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</si>
  <si>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</si>
  <si>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</si>
  <si>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</si>
  <si>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</si>
  <si>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</si>
  <si>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</si>
  <si>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</si>
  <si>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</si>
  <si>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</si>
  <si>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</si>
  <si>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</si>
  <si>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</si>
  <si>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</si>
  <si>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</si>
  <si>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</si>
  <si>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</si>
  <si>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</si>
  <si>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</si>
  <si>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</si>
  <si>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</si>
  <si>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</si>
  <si>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</si>
  <si>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</si>
  <si>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</si>
  <si>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</si>
  <si>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</si>
  <si>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</si>
  <si>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</si>
  <si>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</si>
  <si>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</si>
  <si>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</si>
  <si>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</si>
  <si>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</si>
  <si>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</si>
  <si>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</si>
  <si>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</si>
  <si>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</si>
  <si>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</si>
  <si>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</si>
  <si>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</si>
  <si>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</si>
  <si>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</si>
  <si>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</si>
  <si>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</si>
  <si>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</si>
  <si>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</si>
  <si>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</si>
  <si>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</si>
  <si>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</si>
  <si>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</si>
  <si>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</si>
  <si>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</si>
  <si>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</si>
  <si>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</si>
  <si>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</si>
  <si>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</si>
  <si>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</si>
  <si>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</si>
  <si>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</si>
  <si>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</si>
  <si>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</si>
  <si>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</si>
  <si>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</si>
  <si>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</si>
  <si>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</si>
  <si>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</si>
  <si>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</si>
  <si>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</si>
  <si>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</si>
  <si>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</si>
  <si>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</si>
  <si>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</si>
  <si>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</si>
  <si>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</si>
  <si>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</si>
  <si>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</si>
  <si>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</si>
  <si>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</si>
  <si>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</si>
  <si>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</si>
  <si>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</si>
  <si>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</si>
  <si>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</si>
  <si>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</si>
  <si>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</si>
  <si>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</si>
  <si>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</si>
  <si>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</si>
  <si>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</si>
  <si>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</si>
  <si>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</si>
  <si>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</si>
  <si>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</si>
  <si>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</si>
  <si>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</si>
  <si>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</si>
  <si>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</si>
  <si>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</si>
  <si>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</si>
  <si>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</si>
  <si>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</si>
  <si>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</si>
  <si>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</si>
  <si>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</si>
  <si>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</si>
  <si>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</si>
  <si>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</si>
  <si>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</si>
  <si>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</si>
  <si>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</si>
  <si>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</si>
  <si>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</si>
  <si>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</si>
  <si>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</si>
  <si>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</si>
  <si>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</si>
  <si>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</si>
  <si>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</si>
  <si>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</si>
  <si>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</si>
  <si>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</si>
  <si>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</si>
  <si>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</si>
  <si>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</si>
  <si>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</si>
  <si>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</si>
  <si>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</si>
  <si>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</si>
  <si>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</si>
  <si>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</si>
  <si>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</si>
  <si>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</si>
  <si>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</si>
  <si>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</si>
  <si>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</si>
  <si>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</si>
  <si>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</si>
  <si>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</si>
  <si>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</si>
  <si>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</si>
  <si>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</si>
  <si>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</si>
  <si>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</si>
  <si>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</si>
  <si>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</si>
  <si>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</si>
  <si>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</si>
  <si>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</si>
  <si>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</si>
  <si>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</si>
  <si>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</si>
  <si>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</si>
  <si>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</si>
  <si>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</si>
  <si>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</si>
  <si>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</si>
  <si>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</si>
  <si>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</si>
  <si>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</si>
  <si>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</si>
  <si>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</si>
  <si>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</si>
  <si>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</si>
  <si>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</si>
  <si>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</si>
  <si>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</si>
  <si>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</si>
  <si>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</si>
  <si>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</si>
  <si>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</si>
  <si>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</si>
  <si>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</si>
  <si>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</si>
  <si>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</si>
  <si>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</si>
  <si>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</si>
  <si>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</si>
  <si>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</si>
  <si>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</si>
  <si>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</si>
  <si>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</si>
  <si>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</si>
  <si>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</si>
  <si>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</si>
  <si>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</si>
  <si>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</si>
  <si>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</si>
  <si>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</si>
  <si>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</si>
  <si>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</si>
  <si>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</si>
  <si>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</si>
  <si>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</si>
  <si>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</si>
  <si>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</si>
  <si>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</si>
  <si>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</si>
  <si>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</si>
  <si>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</si>
  <si>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</si>
  <si>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</si>
  <si>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</si>
  <si>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</si>
  <si>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</si>
  <si>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</si>
  <si>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</si>
  <si>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</si>
  <si>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</si>
  <si>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</si>
  <si>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</si>
  <si>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</si>
  <si>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</si>
  <si>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</si>
  <si>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</si>
  <si>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</si>
  <si>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</si>
  <si>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</si>
  <si>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</si>
  <si>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</si>
  <si>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</si>
  <si>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</si>
  <si>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</si>
  <si>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</si>
  <si>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</si>
  <si>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</si>
  <si>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</si>
  <si>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</si>
  <si>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</si>
  <si>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</si>
  <si>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</si>
  <si>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</si>
  <si>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</si>
  <si>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</si>
  <si>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</si>
  <si>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</si>
  <si>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</si>
  <si>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</si>
  <si>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</si>
  <si>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</si>
  <si>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</si>
  <si>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</si>
  <si>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</si>
  <si>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</si>
  <si>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</si>
  <si>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</si>
  <si>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</si>
  <si>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</si>
  <si>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</si>
  <si>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</si>
  <si>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</si>
  <si>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</si>
  <si>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</si>
  <si>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</si>
  <si>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</si>
  <si>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</si>
  <si>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</si>
  <si>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</si>
  <si>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</si>
  <si>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</si>
  <si>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</si>
  <si>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</si>
  <si>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</si>
  <si>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</si>
  <si>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</si>
  <si>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</si>
  <si>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</si>
  <si>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</si>
  <si>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</si>
  <si>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</si>
  <si>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</si>
  <si>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</si>
  <si>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</si>
  <si>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</si>
  <si>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</si>
  <si>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</si>
  <si>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</si>
  <si>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</si>
  <si>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</si>
  <si>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</si>
  <si>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</si>
  <si>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</si>
  <si>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</si>
  <si>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</si>
  <si>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</si>
  <si>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</si>
  <si>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</si>
  <si>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</si>
  <si>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</si>
  <si>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</si>
  <si>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</si>
  <si>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</si>
  <si>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</si>
  <si>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</si>
  <si>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</si>
  <si>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</si>
  <si>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</si>
  <si>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</si>
  <si>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</si>
  <si>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</si>
  <si>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</si>
  <si>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</si>
  <si>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</si>
  <si>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</si>
  <si>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</si>
  <si>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</si>
  <si>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</si>
  <si>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</si>
  <si>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</si>
  <si>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</si>
  <si>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</si>
  <si>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</si>
  <si>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</si>
  <si>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</si>
  <si>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</si>
  <si>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</si>
  <si>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</si>
  <si>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</si>
  <si>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</si>
  <si>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</si>
  <si>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</si>
  <si>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</si>
  <si>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</si>
  <si>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</si>
  <si>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</si>
  <si>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</si>
  <si>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</si>
  <si>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</si>
  <si>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</si>
  <si>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</si>
  <si>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</si>
  <si>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</si>
  <si>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</si>
  <si>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</si>
  <si>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</si>
  <si>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</si>
  <si>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</si>
  <si>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</si>
  <si>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</si>
  <si>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</si>
  <si>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</si>
  <si>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</si>
  <si>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</si>
  <si>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</si>
  <si>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</si>
  <si>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</si>
  <si>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</si>
  <si>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</si>
  <si>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</si>
  <si>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</si>
  <si>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</si>
  <si>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</si>
  <si>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</si>
  <si>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</si>
  <si>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</si>
  <si>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</si>
  <si>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</si>
  <si>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</si>
  <si>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</si>
  <si>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</si>
  <si>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</si>
  <si>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</si>
  <si>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</si>
  <si>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</si>
  <si>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</si>
  <si>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</si>
  <si>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</si>
  <si>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</si>
  <si>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</si>
  <si>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</si>
  <si>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</si>
  <si>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</si>
  <si>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</si>
  <si>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</si>
  <si>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</si>
  <si>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</si>
  <si>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</si>
  <si>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</si>
  <si>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</si>
  <si>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</si>
  <si>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</si>
  <si>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</si>
  <si>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</si>
  <si>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</si>
  <si>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</si>
  <si>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</si>
  <si>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</si>
  <si>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</si>
  <si>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</si>
  <si>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</si>
  <si>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</si>
  <si>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</si>
  <si>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</si>
  <si>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</si>
  <si>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</si>
  <si>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</si>
  <si>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</si>
  <si>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</si>
  <si>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</si>
  <si>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</si>
  <si>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</si>
  <si>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</si>
  <si>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</si>
  <si>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</si>
  <si>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</si>
  <si>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</si>
  <si>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</si>
  <si>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</si>
  <si>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</si>
  <si>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</si>
  <si>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</si>
  <si>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</si>
  <si>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</si>
  <si>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</si>
  <si>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</si>
  <si>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</si>
  <si>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</si>
  <si>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</si>
  <si>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</si>
  <si>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</si>
  <si>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</si>
  <si>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</si>
  <si>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</si>
  <si>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</si>
  <si>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</si>
  <si>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</si>
  <si>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</si>
  <si>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</si>
  <si>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</si>
  <si>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</si>
  <si>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</si>
  <si>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</si>
  <si>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</si>
  <si>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</si>
  <si>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</si>
  <si>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</si>
  <si>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</si>
  <si>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</si>
  <si>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</si>
  <si>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</si>
  <si>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</si>
  <si>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</si>
  <si>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</si>
  <si>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</si>
  <si>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</si>
  <si>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</si>
  <si>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</si>
  <si>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</si>
  <si>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</si>
  <si>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</si>
  <si>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</si>
  <si>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</si>
  <si>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</si>
  <si>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</si>
  <si>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</si>
  <si>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</si>
  <si>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</si>
  <si>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</si>
  <si>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</si>
  <si>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</si>
  <si>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</si>
  <si>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</si>
  <si>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</si>
  <si>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</si>
  <si>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</si>
  <si>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</si>
  <si>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</si>
  <si>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</si>
  <si>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</si>
  <si>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</si>
  <si>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</si>
  <si>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</si>
  <si>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</si>
  <si>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</si>
  <si>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</si>
  <si>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</si>
  <si>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</si>
  <si>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</si>
  <si>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</si>
  <si>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</si>
  <si>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</si>
  <si>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</si>
  <si>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</si>
  <si>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</si>
  <si>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</si>
  <si>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</si>
  <si>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</si>
  <si>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</si>
  <si>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</si>
  <si>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</si>
  <si>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</si>
  <si>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</si>
  <si>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</si>
  <si>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</si>
  <si>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</si>
  <si>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</si>
  <si>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</si>
  <si>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</si>
  <si>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</si>
  <si>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</si>
  <si>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</si>
  <si>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</si>
  <si>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</si>
  <si>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</si>
  <si>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</si>
  <si>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</si>
  <si>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</si>
  <si>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</si>
  <si>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</si>
  <si>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</si>
  <si>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</si>
  <si>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</si>
  <si>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</si>
  <si>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</si>
  <si>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</si>
  <si>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</si>
  <si>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</si>
  <si>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</si>
  <si>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</si>
  <si>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</si>
  <si>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</si>
  <si>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</si>
  <si>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</si>
  <si>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</si>
  <si>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</si>
  <si>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</si>
  <si>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</si>
  <si>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</si>
  <si>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</si>
  <si>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</si>
  <si>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</si>
  <si>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</si>
  <si>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</si>
  <si>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</si>
  <si>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</si>
  <si>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</si>
  <si>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</si>
  <si>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</si>
  <si>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</si>
  <si>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</si>
  <si>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</si>
  <si>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</si>
  <si>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</si>
  <si>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</si>
  <si>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</si>
  <si>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</si>
  <si>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</si>
  <si>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</si>
  <si>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</si>
  <si>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</si>
  <si>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</si>
  <si>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</si>
  <si>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</si>
  <si>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</si>
  <si>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</si>
  <si>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</si>
  <si>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</si>
  <si>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</si>
  <si>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</si>
  <si>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</si>
  <si>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</si>
  <si>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</si>
  <si>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</si>
  <si>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</si>
  <si>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</si>
  <si>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</si>
  <si>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</si>
  <si>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</si>
  <si>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</si>
  <si>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</si>
  <si>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</si>
  <si>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</si>
  <si>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</si>
  <si>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</si>
  <si>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</si>
  <si>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</si>
  <si>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</si>
  <si>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</si>
  <si>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</si>
  <si>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</si>
  <si>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</si>
  <si>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</si>
  <si>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</si>
  <si>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</si>
  <si>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</si>
  <si>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</si>
  <si>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</si>
  <si>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</si>
  <si>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</si>
  <si>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</si>
  <si>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</si>
  <si>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</si>
  <si>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</si>
  <si>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</si>
  <si>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</si>
  <si>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</si>
  <si>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</si>
  <si>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</si>
  <si>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</si>
  <si>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</si>
  <si>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</si>
  <si>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</si>
  <si>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</si>
  <si>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</si>
  <si>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</si>
  <si>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</si>
  <si>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</si>
  <si>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</si>
  <si>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</si>
  <si>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</si>
  <si>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</si>
  <si>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</si>
  <si>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</si>
  <si>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</si>
  <si>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</si>
  <si>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</si>
  <si>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</si>
  <si>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</si>
  <si>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</si>
  <si>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</si>
  <si>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</si>
  <si>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</si>
  <si>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</si>
  <si>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</si>
  <si>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</si>
  <si>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</si>
  <si>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</si>
  <si>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</si>
  <si>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</si>
  <si>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</si>
  <si>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</si>
  <si>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</si>
  <si>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</si>
  <si>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</si>
  <si>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</si>
  <si>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</si>
  <si>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</si>
  <si>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</si>
  <si>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</si>
  <si>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</si>
  <si>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</si>
  <si>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</si>
  <si>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</si>
  <si>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</si>
  <si>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</si>
  <si>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</si>
  <si>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</si>
  <si>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</si>
  <si>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</si>
  <si>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</si>
  <si>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</si>
  <si>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</si>
  <si>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</si>
  <si>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</si>
  <si>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</si>
  <si>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</si>
  <si>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</si>
  <si>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</si>
  <si>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</si>
  <si>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</si>
  <si>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</si>
  <si>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</si>
  <si>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</si>
  <si>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</si>
  <si>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</si>
  <si>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</si>
  <si>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</si>
  <si>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</si>
  <si>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</si>
  <si>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</si>
  <si>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</si>
  <si>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</si>
  <si>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</si>
  <si>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</si>
  <si>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</si>
  <si>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</si>
  <si>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</si>
  <si>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</si>
  <si>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</si>
  <si>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</si>
  <si>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</si>
  <si>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</si>
  <si>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</si>
  <si>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</si>
  <si>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</si>
  <si>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</si>
  <si>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</si>
  <si>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</si>
  <si>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</si>
  <si>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</si>
  <si>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</si>
  <si>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</si>
  <si>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</si>
  <si>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</si>
  <si>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</si>
  <si>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</si>
  <si>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</si>
  <si>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</si>
  <si>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</si>
  <si>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</si>
  <si>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</si>
  <si>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</si>
  <si>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</si>
  <si>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</si>
  <si>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</si>
  <si>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</si>
  <si>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</si>
  <si>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</si>
  <si>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</si>
  <si>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</si>
  <si>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</si>
  <si>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</si>
  <si>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</si>
  <si>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</si>
  <si>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</si>
  <si>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</si>
  <si>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</si>
  <si>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</si>
  <si>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</si>
  <si>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</si>
  <si>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</si>
  <si>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</si>
  <si>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</si>
  <si>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</si>
  <si>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</si>
  <si>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</si>
  <si>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</si>
  <si>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</si>
  <si>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</si>
  <si>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</si>
  <si>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</si>
  <si>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</si>
  <si>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</si>
  <si>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</si>
  <si>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</si>
  <si>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</si>
  <si>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</si>
  <si>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</si>
  <si>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</si>
  <si>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</si>
  <si>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</si>
  <si>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</si>
  <si>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</si>
  <si>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</si>
  <si>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</si>
  <si>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</si>
  <si>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</si>
  <si>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</si>
  <si>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</si>
  <si>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</si>
  <si>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</si>
  <si>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</si>
  <si>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</si>
  <si>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</si>
  <si>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</si>
  <si>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</si>
  <si>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</si>
  <si>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</si>
  <si>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</si>
  <si>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</si>
  <si>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</si>
  <si>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</si>
  <si>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</si>
  <si>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</si>
  <si>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</si>
  <si>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</si>
  <si>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</si>
  <si>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</si>
  <si>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</si>
  <si>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</si>
  <si>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</si>
  <si>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</si>
  <si>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</si>
  <si>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</si>
  <si>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</si>
  <si>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</si>
  <si>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</si>
  <si>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</si>
  <si>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</si>
  <si>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</si>
  <si>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</si>
  <si>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</si>
  <si>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</si>
  <si>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</si>
  <si>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</si>
  <si>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</si>
  <si>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</si>
  <si>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</si>
  <si>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</si>
  <si>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</si>
  <si>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</si>
  <si>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</si>
  <si>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</si>
  <si>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</si>
  <si>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</si>
  <si>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</si>
  <si>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</si>
  <si>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</si>
  <si>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</si>
  <si>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</si>
  <si>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</si>
  <si>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</si>
  <si>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</si>
  <si>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</si>
  <si>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</si>
  <si>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</si>
  <si>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</si>
  <si>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</si>
  <si>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</si>
  <si>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</si>
  <si>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</si>
  <si>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</si>
  <si>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</si>
  <si>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</si>
  <si>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</si>
  <si>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</si>
  <si>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</si>
  <si>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</si>
  <si>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</si>
  <si>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</si>
  <si>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</si>
  <si>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</si>
  <si>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</si>
  <si>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</si>
  <si>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</si>
  <si>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</si>
  <si>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</si>
  <si>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</si>
  <si>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</si>
  <si>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</si>
  <si>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</si>
  <si>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</si>
  <si>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</si>
  <si>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</si>
  <si>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</si>
  <si>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</si>
  <si>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</si>
  <si>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</si>
  <si>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</si>
  <si>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</si>
  <si>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</si>
  <si>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</si>
  <si>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</si>
  <si>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</si>
  <si>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</si>
  <si>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</si>
  <si>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</si>
  <si>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</si>
  <si>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</si>
  <si>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</si>
  <si>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</si>
  <si>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</si>
  <si>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</si>
  <si>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</si>
  <si>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</si>
  <si>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</si>
  <si>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</si>
  <si>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</si>
  <si>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</si>
  <si>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</si>
  <si>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</si>
  <si>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</si>
  <si>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</si>
  <si>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</si>
  <si>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</si>
  <si>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</si>
  <si>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</si>
  <si>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</si>
  <si>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</si>
  <si>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</si>
  <si>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</si>
  <si>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</si>
  <si>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</si>
  <si>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</si>
  <si>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</si>
  <si>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</si>
  <si>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</si>
  <si>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</si>
  <si>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</si>
  <si>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</si>
  <si>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</si>
  <si>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</si>
  <si>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</si>
  <si>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</si>
  <si>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</si>
  <si>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</si>
  <si>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</si>
  <si>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</si>
  <si>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</si>
  <si>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</si>
  <si>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</si>
  <si>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</si>
  <si>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</si>
  <si>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</si>
  <si>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</si>
  <si>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</si>
  <si>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</si>
  <si>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</si>
  <si>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</si>
  <si>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</si>
  <si>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</si>
  <si>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</si>
  <si>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</si>
  <si>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</si>
  <si>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</si>
  <si>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</si>
  <si>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</si>
  <si>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</si>
  <si>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</si>
  <si>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</si>
  <si>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</si>
  <si>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</si>
  <si>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</si>
  <si>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</si>
  <si>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</si>
  <si>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</si>
  <si>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</si>
  <si>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</si>
  <si>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</si>
  <si>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</si>
  <si>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</si>
  <si>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</si>
  <si>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</si>
  <si>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</si>
  <si>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</si>
  <si>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</si>
  <si>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</si>
  <si>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</si>
  <si>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</si>
  <si>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</si>
  <si>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</si>
  <si>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</si>
  <si>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</si>
  <si>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</si>
  <si>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</si>
  <si>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</si>
  <si>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</si>
  <si>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</si>
  <si>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</si>
  <si>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</si>
  <si>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</si>
  <si>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</si>
  <si>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</si>
  <si>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</si>
  <si>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</si>
  <si>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</si>
  <si>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</si>
  <si>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</si>
  <si>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</si>
  <si>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</si>
  <si>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</si>
  <si>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</si>
  <si>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</si>
  <si>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</si>
  <si>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</si>
  <si>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</si>
  <si>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</si>
  <si>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</si>
  <si>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</si>
  <si>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</si>
  <si>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</si>
  <si>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</si>
  <si>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</si>
  <si>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</si>
  <si>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</si>
  <si>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</si>
  <si>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</si>
  <si>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</si>
  <si>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</si>
  <si>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</si>
  <si>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</si>
  <si>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</si>
  <si>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</si>
  <si>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</si>
  <si>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</si>
  <si>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</si>
  <si>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</si>
  <si>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</si>
  <si>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</si>
  <si>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</si>
  <si>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</si>
  <si>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</si>
  <si>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</si>
  <si>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</si>
  <si>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</si>
  <si>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</si>
  <si>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</si>
  <si>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</si>
  <si>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</si>
  <si>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</si>
  <si>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</si>
  <si>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</si>
  <si>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</si>
  <si>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</si>
  <si>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</si>
  <si>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</si>
  <si>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</si>
  <si>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</si>
  <si>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</si>
  <si>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</si>
  <si>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</si>
  <si>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</si>
  <si>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</si>
  <si>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</si>
  <si>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</si>
  <si>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</si>
  <si>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</si>
  <si>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</si>
  <si>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</si>
  <si>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</si>
  <si>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</si>
  <si>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</si>
  <si>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</si>
  <si>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</si>
  <si>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</si>
  <si>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</si>
  <si>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</si>
  <si>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</si>
  <si>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</si>
  <si>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</si>
  <si>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</si>
  <si>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</si>
  <si>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</si>
  <si>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</si>
  <si>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</si>
  <si>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</si>
  <si>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</si>
  <si>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</si>
  <si>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</si>
  <si>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</si>
  <si>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</si>
  <si>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</si>
  <si>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</si>
  <si>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</si>
  <si>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</si>
  <si>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</si>
  <si>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</si>
  <si>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</si>
  <si>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</si>
  <si>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</si>
  <si>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</si>
  <si>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</si>
  <si>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</si>
  <si>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</si>
  <si>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</si>
  <si>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</si>
  <si>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</si>
  <si>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</si>
  <si>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</si>
  <si>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</si>
  <si>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</si>
  <si>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</si>
  <si>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</si>
  <si>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</si>
  <si>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</si>
  <si>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</si>
  <si>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</si>
  <si>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</si>
  <si>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</si>
  <si>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</si>
  <si>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</si>
  <si>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</si>
  <si>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</si>
  <si>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</si>
  <si>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</si>
  <si>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</si>
  <si>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</si>
  <si>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</si>
  <si>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</si>
  <si>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</si>
  <si>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</si>
  <si>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</si>
  <si>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</si>
  <si>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</si>
  <si>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</si>
  <si>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</si>
  <si>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</si>
  <si>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</si>
  <si>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</si>
  <si>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</si>
  <si>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</si>
  <si>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</si>
  <si>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</si>
  <si>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</si>
  <si>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</si>
  <si>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</si>
  <si>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</si>
  <si>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</si>
  <si>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</si>
  <si>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</si>
  <si>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</si>
  <si>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</si>
  <si>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</si>
  <si>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</si>
  <si>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</si>
  <si>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</si>
  <si>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</si>
  <si>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</si>
  <si>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</si>
  <si>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</si>
  <si>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</si>
  <si>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</si>
  <si>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</si>
  <si>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</si>
  <si>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</si>
  <si>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</si>
  <si>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</si>
  <si>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</si>
  <si>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</si>
  <si>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</si>
  <si>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</si>
  <si>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</si>
  <si>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</si>
  <si>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</si>
  <si>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</si>
  <si>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</si>
  <si>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</si>
  <si>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</si>
  <si>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</si>
  <si>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</si>
  <si>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</si>
  <si>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</si>
  <si>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</si>
  <si>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</si>
  <si>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</si>
  <si>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</si>
  <si>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</si>
  <si>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</si>
  <si>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</si>
  <si>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</si>
  <si>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</si>
  <si>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</si>
  <si>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</si>
  <si>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</si>
  <si>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</si>
  <si>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</si>
  <si>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</si>
  <si>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</si>
  <si>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</si>
  <si>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</si>
  <si>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</si>
  <si>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</si>
  <si>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</si>
  <si>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</si>
  <si>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</si>
  <si>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</si>
  <si>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</si>
  <si>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</si>
  <si>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</si>
  <si>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</si>
  <si>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</si>
  <si>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</si>
  <si>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</si>
  <si>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</si>
  <si>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</si>
  <si>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</si>
  <si>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</si>
  <si>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</si>
  <si>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</si>
  <si>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</si>
  <si>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</si>
  <si>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</si>
  <si>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</si>
  <si>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</si>
  <si>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</si>
  <si>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</si>
  <si>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</si>
  <si>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</si>
  <si>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</si>
  <si>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</si>
  <si>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</si>
  <si>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</si>
  <si>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</si>
  <si>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</si>
  <si>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</si>
  <si>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</si>
  <si>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</si>
  <si>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</si>
  <si>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</si>
  <si>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</si>
  <si>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</si>
  <si>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</si>
  <si>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</si>
  <si>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</si>
  <si>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</si>
  <si>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</si>
  <si>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</si>
  <si>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</si>
  <si>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</si>
  <si>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</si>
  <si>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</si>
  <si>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</si>
  <si>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</si>
  <si>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</si>
  <si>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</si>
  <si>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</si>
  <si>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</si>
  <si>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</si>
  <si>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</si>
  <si>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</si>
  <si>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</si>
  <si>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</si>
  <si>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</si>
  <si>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</si>
  <si>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</si>
  <si>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</si>
  <si>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</si>
  <si>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</si>
  <si>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</si>
  <si>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</si>
  <si>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</si>
  <si>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</si>
  <si>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</si>
  <si>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</si>
  <si>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</si>
  <si>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</si>
  <si>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</si>
  <si>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</si>
  <si>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</si>
  <si>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</si>
  <si>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</si>
  <si>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</si>
  <si>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</si>
  <si>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</si>
  <si>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</si>
  <si>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</si>
  <si>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</si>
  <si>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</si>
  <si>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</si>
  <si>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</si>
  <si>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</si>
  <si>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</si>
  <si>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</si>
  <si>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</si>
  <si>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</si>
  <si>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</si>
  <si>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</si>
  <si>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</si>
  <si>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</si>
  <si>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</si>
  <si>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</si>
  <si>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</si>
  <si>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</si>
  <si>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</si>
  <si>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</si>
  <si>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</si>
  <si>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</si>
  <si>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</si>
  <si>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</si>
  <si>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</si>
  <si>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</si>
  <si>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</si>
  <si>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</si>
  <si>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</si>
  <si>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</si>
  <si>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</si>
  <si>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</si>
  <si>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</si>
  <si>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</si>
  <si>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</si>
  <si>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</si>
  <si>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</si>
  <si>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</si>
  <si>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</si>
  <si>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</si>
  <si>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</si>
  <si>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</si>
  <si>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</si>
  <si>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</si>
  <si>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</si>
  <si>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</si>
  <si>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</si>
  <si>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</si>
  <si>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</si>
  <si>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</si>
  <si>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</si>
  <si>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</si>
  <si>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</si>
  <si>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</si>
  <si>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</si>
  <si>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</si>
  <si>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</si>
  <si>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</si>
  <si>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</si>
  <si>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</si>
  <si>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</si>
  <si>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</si>
  <si>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</si>
  <si>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</si>
  <si>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</si>
  <si>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</si>
  <si>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</si>
  <si>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</si>
  <si>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</si>
  <si>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</si>
  <si>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</si>
  <si>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</si>
  <si>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</si>
  <si>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</si>
  <si>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</si>
  <si>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</si>
  <si>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</si>
  <si>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</si>
  <si>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</si>
  <si>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</si>
  <si>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</si>
  <si>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</si>
  <si>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</si>
  <si>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</si>
  <si>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</si>
  <si>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</si>
  <si>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</si>
  <si>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</si>
  <si>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</si>
  <si>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</si>
  <si>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</si>
  <si>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</si>
  <si>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</si>
  <si>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50 min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</si>
  <si>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</si>
  <si>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</si>
  <si>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</si>
  <si>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</si>
  <si>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</si>
  <si>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</si>
  <si>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</si>
  <si>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</si>
  <si>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</si>
  <si>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</si>
  <si>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</si>
  <si>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</si>
  <si>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</si>
  <si>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</si>
  <si>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</si>
  <si>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PCM-20251009-00001408</t>
  </si>
  <si>
    <t>ETA 20 mins</t>
  </si>
  <si>
    <t>PCM-20251009-00001424</t>
  </si>
  <si>
    <t>ETA 90 mins</t>
  </si>
  <si>
    <t>TT-20251009-01573 // NA</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</si>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</sst>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7" totalsRowShown="0" headerRowDxfId="15" dataDxfId="14" headerRowBorderDxfId="12" tableBorderDxfId="13">
  <autoFilter ref="A1:L2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276.75931076388952</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45939.707736689816</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45939.707736689816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45939.707736689816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45939.707736689816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45939.707736689816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45939.707736689816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45939.707736689816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45939.707736689816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45939.707736689816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45939.707736689816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45939.707736689816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45939.707736689816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45939.707736689816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45939.707736689816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45939.707736689816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45939.707736689816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45939.707736689816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45939.707736689816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45939.707736689816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45939.707736689816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45939.707736689816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45939.707736689816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45939.707736689816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45939.707736689816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45939.707736689816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45939.707736689816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45939.707736689816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45939.707736689816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45939.707736689816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45939.707736689816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45939.707736689816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45939.707736689816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45939.707736689816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45939.707736689816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45939.707736689816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45939.707736689816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45939.707736689816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45939.707736689816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45939.707736689816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45939.707736689816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45939.707736689816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45939.707736689816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45939.707736689816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45939.707736689816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45939.707736689816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45939.707736689816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45939.707736689816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45939.707736689816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45939.707736689816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45939.707736689816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45939.707736689816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45939.707736689816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45939.707736689816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45939.707736689816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45939.707736689816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45939.707736689816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45939.707736689816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45939.707736689816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45939.707736689816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45939.707736689816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45939.707736689816</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45939.707736689816</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132.98065335648425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114.70789872685418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2</v>
      </c>
      <c r="D6" s="18" t="s">
        <v>25600</v>
      </c>
      <c r="E6" s="120" t="s">
        <v>39043</v>
      </c>
      <c r="F6" s="121">
        <v>45939.657118055555</v>
      </c>
      <c r="G6" s="122">
        <f ca="1">IFERROR(NOW()-F6,"-")</f>
        <v>5.0618634260899853E-2</v>
      </c>
      <c r="H6" s="121">
        <v>45939.641840277778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45939.707736689816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45939.707736689816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45939.707736689816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45939.707736689816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45939.707736689816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45939.707736689816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45939.707736689816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45939.707736689816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45939.707736689816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45939.707736689816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45939.707736689816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45939.707736689816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45939.707736689816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45939.707736689816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45939.707736689816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45939.707736689816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45939.707736689816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45939.707736689816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45939.707736689816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45939.707736689816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45939.707736689816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45939.707736689816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45939.707736689816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45939.707736689816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45939.707736689816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45939.707736689816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45939.707736689816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45939.707736689816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45939.707736689816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45939.707736689816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45939.707736689816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45939.707736689816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45939.707736689816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45939.707736689816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45939.707736689816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45939.707736689816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45939.707736689816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45939.707736689816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45939.707736689816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45939.707736689816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45939.707736689816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45939.707736689816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45939.707736689816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45939.707736689816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45939.707736689816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45939.707736689816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45939.707736689816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45939.707736689816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45939.707736689816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45939.707736689816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45939.707736689816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45939.707736689816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45939.707736689816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45939.707736689816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45939.707736689816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45939.707736689816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45939.707736689816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45939.707736689816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45939.707736689816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45939.707736689816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45939.707736689816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45939.707736689816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45939.707736689816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45939.707736689816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45939.707736689816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45939.707736689816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45939.707736689816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45939.707736689816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45939.707736689816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45939.707736689816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45939.707736689816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45939.707736689816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45939.707736689816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45939.707736689816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45939.707736689816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45939.707736689816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45939.707736689816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45939.707736689816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45939.707736689816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45939.707736689816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45939.707736689816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45939.707736689816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45939.707736689816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45939.707736689816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45939.707736689816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45939.707736689816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45939.707736689816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45939.707736689816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45939.707736689816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45939.707736689816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45939.707736689816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45939.707736689816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45939.707736689816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45939.707736689816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45939.707736689816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45939.707736689816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45939.707736689816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45939.707736689816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45939.707736689816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45939.707736689816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45939.707736689816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45939.707736689816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45939.707736689816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45939.707736689816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45939.707736689816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45939.707736689816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45939.707736689816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45939.707736689816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45939.707736689816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45939.707736689816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45939.707736689816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45939.707736689816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45939.707736689816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45939.707736689816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45939.707736689816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45939.707736689816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45939.707736689816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45939.707736689816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45939.707736689816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45939.707736689816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45939.707736689816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45939.707736689816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45939.707736689816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45939.707736689816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45939.707736689816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45939.707736689816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45939.707736689816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45939.707736689816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45939.707736689816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45939.707736689816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45939.707736689816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45939.707736689816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45939.707736689816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45939.707736689816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45939.707736689816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45939.707736689816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45939.707736689816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45939.707736689816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45939.707736689816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45939.707736689816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45939.707736689816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45939.707736689816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45939.707736689816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45939.707736689816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45939.707736689816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45939.707736689816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45939.707736689816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45939.707736689816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45939.707736689816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45939.707736689816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45939.707736689816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45939.707736689816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45939.707736689816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45939.707736689816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45939.707736689816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45939.707736689816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45939.707736689816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45939.707736689816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45939.707736689816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45939.707736689816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45939.707736689816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45939.707736689816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45939.707736689816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45939.707736689816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45939.707736689816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45939.707736689816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45939.707736689816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45939.707736689816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45939.707736689816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45939.707736689816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45939.707736689816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45939.707736689816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45939.707736689816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45939.707736689816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45939.707736689816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45939.707736689816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45939.707736689816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45939.707736689816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45939.707736689816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45939.707736689816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45939.707736689816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45939.707736689816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45939.707736689816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45939.707736689816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45939.707736689816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45939.707736689816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45939.707736689816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45939.707736689816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45939.707736689816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45939.707736689816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45939.707736689816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45939.707736689816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45939.707736689816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45939.707736689816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45939.707736689816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45939.707736689816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45939.707736689816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45939.707736689816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45939.707736689816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45939.707736689816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45939.707736689816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45939.707736689816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45939.707736689816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45939.707736689816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45939.707736689816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45939.707736689816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45939.707736689816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45939.707736689816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45939.707736689816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45939.707736689816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45939.707736689816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45939.707736689816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45939.707736689816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45939.707736689816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45939.707736689816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45939.707736689816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45939.707736689816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45939.707736689816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45939.707736689816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45939.707736689816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45939.707736689816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45939.707736689816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45939.707736689816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45939.707736689816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45939.707736689816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45939.707736689816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45939.707736689816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45939.707736689816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45939.707736689816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45939.707736689816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45939.707736689816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45939.707736689816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45939.707736689816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45939.707736689816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45939.707736689816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45939.707736689816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45939.707736689816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45939.707736689816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45939.707736689816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45939.707736689816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45939.707736689816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45939.707736689816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45939.707736689816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45939.707736689816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45939.707736689816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45939.707736689816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45939.707736689816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45939.707736689816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45939.707736689816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45939.707736689816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45939.707736689816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45939.707736689816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45939.707736689816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45939.707736689816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45939.707736689816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45939.707736689816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45939.707736689816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45939.707736689816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45939.707736689816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45939.707736689816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45939.707736689816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45939.707736689816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45939.707736689816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45939.707736689816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45939.707736689816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45939.707736689816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45939.707736689816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45939.707736689816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45939.707736689816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45939.707736689816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45939.707736689816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45939.707736689816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45939.707736689816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45939.707736689816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45939.707736689816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45939.707736689816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45939.707736689816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45939.707736689816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45939.707736689816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45939.707736689816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45939.707736689816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45939.707736689816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45939.707736689816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45939.707736689816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45939.707736689816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45939.707736689816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45939.707736689816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45939.707736689816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45939.707736689816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45939.707736689816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45939.707736689816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45939.707736689816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45939.707736689816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45939.707736689816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45939.707736689816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45939.707736689816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45939.707736689816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45939.707736689816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45939.707736689816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45939.707736689816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45939.707736689816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45939.707736689816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45939.707736689816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45939.707736689816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45939.707736689816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45939.707736689816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45939.707736689816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45939.707736689816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45939.707736689816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45939.707736689816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45939.707736689816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45939.707736689816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45939.707736689816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45939.707736689816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45939.707736689816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45939.707736689816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45939.707736689816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45939.707736689816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45939.707736689816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45939.707736689816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45939.707736689816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45939.707736689816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45939.707736689816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45939.707736689816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45939.707736689816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45939.707736689816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45939.707736689816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45939.707736689816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45939.707736689816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45939.707736689816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45939.707736689816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45939.707736689816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45939.707736689816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45939.707736689816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45939.707736689816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45939.707736689816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45939.707736689816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45939.707736689816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45939.707736689816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45939.707736689816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45939.707736689816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45939.707736689816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45939.707736689816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45939.707736689816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45939.707736689816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45939.707736689816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45939.707736689816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45939.707736689816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45939.707736689816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45939.707736689816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45939.707736689816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45939.707736689816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45939.707736689816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45939.707736689816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45939.707736689816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45939.707736689816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45939.707736689816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45939.707736689816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45939.707736689816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45939.707736689816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45939.707736689816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45939.707736689816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45939.707736689816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45939.707736689816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45939.707736689816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45939.707736689816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45939.707736689816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45939.707736689816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45939.707736689816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45939.707736689816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45939.707736689816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45939.707736689816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45939.707736689816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45939.707736689816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45939.707736689816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45939.707736689816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45939.707736689816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45939.707736689816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45939.707736689816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45939.707736689816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45939.707736689816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45939.707736689816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45939.707736689816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45939.707736689816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45939.707736689816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45939.707736689816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45939.707736689816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45939.707736689816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45939.707736689816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45939.707736689816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45939.707736689816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45939.707736689816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45939.707736689816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45939.707736689816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45939.707736689816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45939.707736689816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45939.707736689816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45939.707736689816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45939.707736689816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45939.707736689816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45939.707736689816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45939.707736689816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45939.707736689816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45939.707736689816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45939.707736689816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45939.707736689816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45939.707736689816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45939.707736689816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45939.707736689816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45939.707736689816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45939.707736689816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45939.707736689816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45939.707736689816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45939.707736689816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45939.707736689816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45939.707736689816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45939.707736689816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45939.707736689816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45939.707736689816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45939.707736689816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45939.707736689816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45939.707736689816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45939.707736689816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45939.707736689816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45939.707736689816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45939.707736689816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45939.707736689816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45939.707736689816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45939.707736689816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45939.707736689816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45939.707736689816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45939.707736689816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45939.707736689816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45939.707736689816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45939.707736689816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45939.707736689816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45939.707736689816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45939.707736689816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45939.707736689816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45939.707736689816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45939.707736689816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45939.707736689816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45939.707736689816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45939.707736689816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45939.707736689816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45939.707736689816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45939.707736689816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45939.707736689816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45939.707736689816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45939.707736689816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45939.707736689816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45939.707736689816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45939.707736689816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45939.707736689816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45939.707736689816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45939.707736689816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45939.707736689816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45939.707736689816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45939.707736689816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45939.707736689816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45939.707736689816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45939.707736689816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45939.707736689816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45939.707736689816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45939.707736689816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45939.707736689816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45939.707736689816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45939.707736689816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45939.707736689816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45939.707736689816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45939.707736689816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45939.707736689816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45939.707736689816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45939.707736689816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45939.707736689816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45939.707736689816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45939.707736689816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45939.707736689816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45939.707736689816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45939.707736689816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45939.707736689816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45939.707736689816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45939.707736689816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45939.707736689816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45939.707736689816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45939.707736689816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45939.707736689816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45939.707736689816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45939.707736689816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45939.707736689816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45939.707736689816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45939.707736689816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45939.707736689816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45939.707736689816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45939.707736689816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45939.707736689816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45939.707736689816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45939.707736689816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45939.707736689816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45939.707736689816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45939.707736689816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45939.707736689816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45939.707736689816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45939.707736689816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45939.707736689816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45939.707736689816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45939.707736689816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45939.707736689816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45939.707736689816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45939.707736689816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45939.707736689816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45939.707736689816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45939.707736689816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45939.707736689816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45939.707736689816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45939.707736689816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45939.707736689816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45939.707736689816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45939.707736689816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45939.707736689816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45939.707736689816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45939.707736689816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45939.707736689816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45939.707736689816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45939.707736689816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45939.707736689816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45939.707736689816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45939.707736689816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45939.707736689816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45939.707736689816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45939.707736689816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45939.707736689816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45939.707736689816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45939.707736689816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45939.707736689816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45939.707736689816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45939.707736689816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45939.707736689816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45939.707736689816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45939.707736689816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45939.707736689816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45939.707736689816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45939.707736689816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45939.707736689816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45939.707736689816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45939.707736689816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45939.707736689816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45939.707736689816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45939.707736689816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45939.707736689816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45939.707736689816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45939.707736689816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45939.707736689816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45939.707736689816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45939.707736689816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45939.707736689816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45939.707736689816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45939.707736689816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45939.707736689816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45939.707736689816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45939.707736689816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45939.707736689816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45939.707736689816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45939.707736689816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45939.707736689816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45939.707736689816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45939.707736689816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45939.707736689816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45939.707736689816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45939.707736689816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45939.707736689816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45939.707736689816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45939.707736689816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45939.707736689816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45939.707736689816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45939.707736689816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45939.707736689816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45939.707736689816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45939.707736689816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45939.707736689816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45939.707736689816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45939.707736689816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45939.707736689816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45939.707736689816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45939.707736689816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45939.707736689816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45939.707736689816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45939.707736689816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45939.707736689816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45939.707736689816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45939.707736689816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45939.707736689816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45939.707736689816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45939.707736689816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45939.707736689816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45939.707736689816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45939.707736689816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45939.707736689816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45939.707736689816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45939.707736689816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45939.707736689816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45939.707736689816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45939.707736689816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45939.707736689816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45939.707736689816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45939.707736689816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45939.707736689816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45939.707736689816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45939.707736689816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45939.707736689816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45939.707736689816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45939.707736689816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45939.707736689816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45939.707736689816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45939.707736689816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45939.707736689816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45939.707736689816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45939.707736689816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45939.707736689816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45939.707736689816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45939.707736689816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45939.707736689816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45939.707736689816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45939.707736689816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45939.707736689816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45939.707736689816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45939.707736689816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45939.707736689816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45939.707736689816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45939.707736689816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45939.707736689816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45939.707736689816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45939.707736689816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45939.707736689816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45939.707736689816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45939.707736689816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45939.707736689816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45939.707736689816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45939.707736689816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45939.707736689816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45939.707736689816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45939.707736689816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45939.707736689816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45939.707736689816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45939.707736689816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45939.707736689816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45939.707736689816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45939.707736689816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45939.707736689816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45939.707736689816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45939.707736689816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45939.707736689816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45939.707736689816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45939.707736689816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45939.707736689816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45939.707736689816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45939.707736689816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45939.707736689816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45939.707736689816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45939.707736689816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45939.707736689816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45939.707736689816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45939.707736689816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45939.707736689816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45939.707736689816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45939.707736689816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45939.707736689816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45939.707736689816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45939.707736689816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45939.707736689816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45939.707736689816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45939.707736689816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45939.707736689816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45939.707736689816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45939.707736689816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45939.707736689816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45939.707736689816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45939.707736689816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45939.707736689816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45939.707736689816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45939.707736689816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45939.707736689816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45939.707736689816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45939.707736689816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45939.707736689816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45939.707736689816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45939.707736689816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45939.707736689816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45939.707736689816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45939.707736689816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45939.707736689816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45939.707736689816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45939.707736689816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45939.707736689816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45939.707736689816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45939.707736689816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45939.707736689816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45939.707736689816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45939.707736689816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45939.707736689816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45939.707736689816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45939.707736689816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45939.707736689816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45939.707736689816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45939.707736689816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45939.707736689816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45939.707736689816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45939.707736689816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45939.707736689816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45939.707736689816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45939.707736689816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45939.707736689816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45939.707736689816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45939.707736689816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45939.707736689816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45939.707736689816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45939.707736689816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45939.707736689816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45939.707736689816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45939.707736689816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45939.707736689816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45939.707736689816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45939.707736689816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45939.707736689816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45939.707736689816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45939.707736689816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45939.707736689816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45939.707736689816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45939.707736689816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45939.707736689816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45939.707736689816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45939.707736689816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45939.707736689816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45939.707736689816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45939.707736689816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45939.707736689816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45939.707736689816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45939.707736689816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45939.707736689816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45939.707736689816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45939.707736689816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45939.707736689816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45939.707736689816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45939.707736689816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45939.707736689816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45939.707736689816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45939.707736689816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45939.707736689816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45939.707736689816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45939.707736689816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45939.707736689816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45939.707736689816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45939.707736689816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45939.707736689816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45939.707736689816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45939.707736689816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45939.707736689816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45939.707736689816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45939.707736689816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45939.707736689816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45939.707736689816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45939.707736689816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45939.707736689816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45939.707736689816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45939.707736689816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45939.707736689816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45939.707736689816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45939.707736689816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45939.707736689816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45939.707736689816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45939.707736689816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45939.707736689816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45939.707736689816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45939.707736689816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45939.707736689816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45939.707736689816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45939.707736689816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45939.707736689816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45939.707736689816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45939.707736689816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45939.707736689816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45939.707736689816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45939.707736689816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45939.707736689816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45939.707736689816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45939.707736689816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45939.707736689816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45939.707736689816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45939.707736689816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45939.707736689816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45939.707736689816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45939.707736689816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45939.707736689816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45939.707736689816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45939.707736689816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45939.707736689816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45939.707736689816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45939.707736689816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45939.707736689816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45939.707736689816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45939.707736689816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45939.707736689816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45939.707736689816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45939.707736689816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45939.707736689816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45939.707736689816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45939.707736689816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45939.707736689816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45939.707736689816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45939.707736689816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45939.707736689816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45939.707736689816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45939.707736689816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45939.707736689816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45939.707736689816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45939.707736689816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45939.707736689816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45939.707736689816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45939.707736689816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45939.707736689816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45939.707736689816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45939.707736689816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45939.707736689816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45939.707736689816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45939.707736689816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45939.707736689816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45939.707736689816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45939.707736689816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45939.707736689816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45939.707736689816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45939.707736689816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45939.707736689816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45939.707736689816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45939.707736689816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45939.707736689816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45939.707736689816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45939.707736689816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45939.707736689816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45939.707736689816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45939.707736689816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45939.707736689816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45939.707736689816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45939.707736689816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45939.707736689816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45939.707736689816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45939.707736689816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45939.707736689816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45939.707736689816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45939.707736689816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45939.707736689816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45939.707736689816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45939.707736689816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45939.707736689816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45939.707736689816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45939.707736689816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45939.707736689816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45939.707736689816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45939.707736689816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45939.707736689816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45939.707736689816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45939.707736689816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45939.707736689816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45939.707736689816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45939.707736689816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45939.707736689816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45939.707736689816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45939.707736689816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45939.707736689816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45939.707736689816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45939.707736689816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45939.707736689816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45939.707736689816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45939.707736689816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45939.707736689816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45939.707736689816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45939.707736689816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45939.707736689816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45939.707736689816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45939.707736689816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45939.707736689816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45939.707736689816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45939.707736689816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45939.707736689816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45939.707736689816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45939.707736689816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45939.707736689816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45939.707736689816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45939.707736689816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45939.707736689816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45939.707736689816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45939.707736689816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45939.707736689816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45939.707736689816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45939.707736689816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45939.707736689816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45939.707736689816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45939.707736689816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45939.707736689816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45939.707736689816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45939.707736689816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45939.707736689816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45939.707736689816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45939.707736689816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45939.707736689816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45939.707736689816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45939.707736689816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45939.707736689816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45939.707736689816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45939.707736689816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45939.707736689816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45939.707736689816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45939.707736689816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45939.707736689816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45939.707736689816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45939.707736689816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45939.707736689816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45939.707736689816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45939.707736689816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45939.707736689816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45939.707736689816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45939.707736689816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45939.707736689816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45939.707736689816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45939.707736689816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45939.707736689816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45939.707736689816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45939.707736689816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45939.707736689816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45939.707736689816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45939.707736689816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45939.707736689816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45939.707736689816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45939.707736689816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45939.707736689816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45939.707736689816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45939.707736689816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45939.707736689816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45939.707736689816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45939.707736689816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45939.707736689816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45939.707736689816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45939.707736689816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45939.707736689816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45939.707736689816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45939.707736689816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45939.707736689816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45939.707736689816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45939.707736689816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45939.707736689816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45939.707736689816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45939.707736689816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45939.707736689816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45939.707736689816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45939.707736689816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45939.707736689816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45939.707736689816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45939.707736689816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45939.707736689816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45939.707736689816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45939.707736689816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45939.707736689816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45939.707736689816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45939.707736689816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45939.707736689816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45939.707736689816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45939.707736689816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45939.707736689816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45939.707736689816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45939.707736689816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45939.707736689816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45939.707736689816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45939.707736689816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45939.707736689816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45939.707736689816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45939.707736689816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45939.707736689816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45939.707736689816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45939.707736689816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45939.707736689816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45939.707736689816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45939.707736689816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45939.707736689816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45939.707736689816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45939.707736689816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45939.707736689816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45939.707736689816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45939.707736689816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45939.707736689816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45939.707736689816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45939.707736689816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45939.707736689816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45939.707736689816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45939.707736689816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45939.707736689816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45939.707736689816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45939.707736689816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45939.707736689816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45939.707736689816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45939.707736689816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45939.707736689816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45939.707736689816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45939.707736689816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45939.707736689816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45939.707736689816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45939.707736689816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45939.707736689816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45939.707736689816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45939.707736689816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45939.707736689816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45939.707736689816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45939.707736689816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45939.707736689816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45939.707736689816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45939.707736689816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45939.707736689816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45939.707736689816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45939.707736689816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45939.707736689816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45939.707736689816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45939.707736689816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45939.707736689816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45939.707736689816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45939.707736689816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45939.707736689816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45939.707736689816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45939.707736689816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45939.707736689816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45939.707736689816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45939.707736689816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45939.707736689816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45939.707736689816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45939.707736689816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45939.707736689816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45939.707736689816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45939.707736689816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45939.707736689816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45939.707736689816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45939.707736689816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45939.707736689816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45939.707736689816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45939.707736689816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45939.707736689816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45939.707736689816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45939.707736689816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45939.707736689816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45939.707736689816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45939.707736689816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45939.707736689816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45939.707736689816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45939.707736689816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45939.707736689816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45939.707736689816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45939.707736689816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45939.707736689816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45939.707736689816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45939.707736689816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45939.707736689816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45939.707736689816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45939.707736689816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45939.707736689816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45939.707736689816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45939.707736689816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45939.707736689816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45939.707736689816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45939.707736689816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45939.707736689816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45939.707736689816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45939.707736689816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45939.707736689816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45939.707736689816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45939.707736689816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45939.707736689816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45939.707736689816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45939.707736689816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45939.707736689816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45939.707736689816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45939.707736689816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45939.707736689816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45939.707736689816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45939.707736689816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45939.707736689816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45939.707736689816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45939.707736689816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45939.707736689816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45939.707736689816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45939.707736689816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45939.707736689816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45939.707736689816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45939.707736689816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45939.707736689816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45939.707736689816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45939.707736689816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45939.707736689816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45939.707736689816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45939.707736689816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45939.707736689816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45939.707736689816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45939.707736689816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45939.707736689816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45939.707736689816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45939.707736689816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45939.707736689816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45939.707736689816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45939.707736689816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45939.707736689816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45939.707736689816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45939.707736689816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45939.707736689816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45939.707736689816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45939.707736689816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45939.707736689816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45939.707736689816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45939.707736689816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45939.707736689816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45939.707736689816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45939.707736689816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45939.707736689816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45939.707736689816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45939.707736689816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45939.707736689816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45939.707736689816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45939.707736689816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45939.707736689816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45939.707736689816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45939.707736689816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45939.707736689816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45939.707736689816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45939.707736689816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45939.707736689816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45939.707736689816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45939.707736689816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45939.707736689816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45939.707736689816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45939.707736689816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45939.707736689816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45939.707736689816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45939.707736689816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45939.707736689816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45939.707736689816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45939.707736689816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45939.707736689816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45939.707736689816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45939.707736689816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45939.707736689816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45939.707736689816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45939.707736689816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45939.707736689816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45939.707736689816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45939.707736689816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45939.707736689816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45939.707736689816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45939.707736689816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45939.707736689816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45939.707736689816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45939.707736689816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45939.707736689816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45939.707736689816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45939.707736689816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45939.707736689816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45939.707736689816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45939.707736689816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45939.707736689816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45939.707736689816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45939.707736689816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45939.707736689816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45939.707736689816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45939.707736689816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45939.707736689816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45939.707736689816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45939.707736689816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45939.707736689816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45939.707736689816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45939.707736689816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45939.707736689816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45939.707736689816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45939.707736689816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45939.707736689816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45939.707736689816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45939.707736689816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45939.707736689816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45939.707736689816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45939.707736689816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45939.707736689816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45939.707736689816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45939.707736689816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45939.707736689816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45939.707736689816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45939.707736689816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45939.707736689816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45939.707736689816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45939.707736689816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45939.707736689816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45939.707736689816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45939.707736689816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45939.707736689816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45939.707736689816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45939.707736689816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45939.707736689816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45939.707736689816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45939.707736689816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45939.707736689816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45939.707736689816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45939.707736689816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45939.707736689816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45939.707736689816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45939.707736689816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45939.707736689816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45939.707736689816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45939.707736689816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45939.707736689816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45939.707736689816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45939.707736689816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45939.707736689816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45939.707736689816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45939.707736689816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45939.707736689816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45939.707736689816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45939.707736689816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45939.707736689816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45939.707736689816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45939.707736689816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45939.707736689816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45939.707736689816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45939.707736689816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45939.707736689816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45939.707736689816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45939.707736689816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45939.707736689816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45939.707736689816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45939.707736689816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45939.707736689816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45939.707736689816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45939.707736689816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45939.707736689816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45939.707736689816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45939.707736689816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45939.707736689816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45939.707736689816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45939.707736689816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45939.707736689816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45939.707736689816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45939.707736689816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45939.707736689816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45939.707736689816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45939.707736689816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45939.707736689816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45939.707736689816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45939.707736689816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45939.707736689816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45939.707736689816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45939.707736689816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45939.707736689816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45939.707736689816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45939.707736689816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45939.707736689816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45939.707736689816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45939.707736689816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45939.707736689816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45939.707736689816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45939.707736689816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45939.707736689816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45939.707736689816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45939.707736689816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45939.707736689816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45939.707736689816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45939.707736689816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45939.707736689816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45939.707736689816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45939.707736689816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45939.707736689816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45939.707736689816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45939.707736689816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45939.707736689816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45939.707736689816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45939.707736689816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45939.707736689816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45939.707736689816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45939.707736689816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45939.707736689816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45939.707736689816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45939.707736689816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45939.707736689816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45939.707736689816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45939.707736689816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45939.707736689816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45939.707736689816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45939.707736689816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45939.707736689816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45939.707736689816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45939.707736689816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45939.707736689816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45939.707736689816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45939.707736689816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45939.707736689816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45939.707736689816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45939.707736689816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45939.707736689816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45939.707736689816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45939.707736689816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45939.707736689816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45939.707736689816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45939.707736689816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45939.707736689816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45939.707736689816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45939.707736689816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45939.707736689816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45939.707736689816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45939.707736689816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45939.707736689816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45939.707736689816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45939.707736689816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45939.707736689816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45939.707736689816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45939.707736689816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45939.707736689816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45939.707736689816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45939.707736689816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45939.707736689816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45939.707736689816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45939.707736689816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45939.707736689816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45939.707736689816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45939.707736689816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45939.707736689816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45939.707736689816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45939.707736689816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45939.707736689816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45939.707736689816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45939.707736689816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45939.707736689816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45939.707736689816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45939.707736689816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45939.707736689816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45939.707736689816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45939.707736689816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45939.707736689816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45939.707736689816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45939.707736689816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45939.707736689816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45939.707736689816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45939.707736689816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45939.707736689816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45939.707736689816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45939.707736689816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45939.707736689816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45939.707736689816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45939.707736689816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45939.707736689816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45939.707736689816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45939.707736689816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45939.707736689816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45939.707736689816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45939.707736689816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45939.707736689816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45939.707736689816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45939.707736689816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45939.707736689816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45939.707736689816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45939.707736689816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45939.707736689816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45939.707736689816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45939.707736689816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45939.707736689816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45939.707736689816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45939.707736689816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45939.707736689816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45939.707736689816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45939.707736689816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45939.707736689816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45939.707736689816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45939.707736689816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45939.707736689816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45939.707736689816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45939.707736689816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45939.707736689816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45939.707736689816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45939.707736689816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45939.707736689816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45939.707736689816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45939.707736689816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45939.707736689816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45939.707736689816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45939.707736689816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236.22701909721945</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0.15049131944397232</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04"/>
      <c r="F4" s="131"/>
      <c r="G4" s="132">
        <f ca="1">IFERROR(NOW()-F4,"")</f>
        <v>45939.707736689816</v>
      </c>
      <c r="H4" s="131"/>
      <c r="I4" s="127" t="str">
        <f>IFERROR(VLOOKUP(D4,DB!A:F,6,0),"")</f>
        <v/>
      </c>
      <c r="J4" s="127" t="str">
        <f>IFERROR(VLOOKUP(D4,DB!A:G,7,0),"")</f>
        <v/>
      </c>
      <c r="K4" s="133"/>
      <c r="L4" s="129" t="str">
        <f>IFERROR(VLOOKUP(D4,DB!A:I,9,0),"")</f>
        <v/>
      </c>
    </row>
    <row r="5" spans="1:16" ht="15" customHeight="1">
      <c r="A5" s="127"/>
      <c r="B5" s="127" t="str">
        <f>IFERROR(VLOOKUP(D5,DB!A:K,11,0),"")</f>
        <v/>
      </c>
      <c r="C5" s="128"/>
      <c r="D5" s="99"/>
      <c r="E5" s="104"/>
      <c r="F5" s="131"/>
      <c r="G5" s="132">
        <f ca="1">IFERROR(NOW()-F5,"")</f>
        <v>45939.707736689816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45939.707736689816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45939.707736689816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45939.707736689816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45939.707736689816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45939.707736689816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45939.707736689816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45939.707736689816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45939.707736689816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45939.707736689816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45939.707736689816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45939.707736689816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45939.707736689816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45939.707736689816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45939.707736689816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45939.707736689816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45939.707736689816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45939.707736689816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45939.707736689816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45939.707736689816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45939.707736689816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45939.707736689816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45939.707736689816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45939.707736689816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45939.707736689816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45939.707736689816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45939.707736689816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45939.707736689816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45939.707736689816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45939.707736689816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45939.707736689816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45939.707736689816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45939.707736689816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45939.707736689816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45939.707736689816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45939.707736689816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45939.707736689816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45939.707736689816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45939.707736689816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45939.707736689816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45939.707736689816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45939.707736689816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45939.707736689816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45939.707736689816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45939.707736689816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45939.707736689816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45939.707736689816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45939.707736689816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45939.707736689816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45939.707736689816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45939.707736689816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45939.707736689816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45939.707736689816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45939.707736689816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45939.707736689816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45939.707736689816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45939.707736689816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45939.707736689816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45939.707736689816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45939.707736689816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45939.707736689816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45939.707736689816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45939.707736689816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45939.707736689816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45939.707736689816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45939.707736689816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45939.707736689816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45939.707736689816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45939.707736689816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45939.707736689816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45939.707736689816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45939.707736689816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45939.707736689816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45939.707736689816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45939.707736689816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45939.707736689816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45939.707736689816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45939.707736689816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45939.707736689816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45939.707736689816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45939.707736689816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45939.707736689816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45939.707736689816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45939.707736689816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45939.707736689816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45939.707736689816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45939.707736689816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45939.707736689816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45939.707736689816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45939.707736689816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45939.707736689816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45939.707736689816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45939.707736689816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45939.707736689816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45939.707736689816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45939.707736689816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45939.707736689816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45939.707736689816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45939.707736689816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45939.707736689816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45939.707736689816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45939.707736689816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45939.707736689816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45939.707736689816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45939.707736689816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45939.707736689816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45939.707736689816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45939.707736689816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45939.707736689816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45939.707736689816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45939.707736689816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45939.707736689816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45939.707736689816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45939.707736689816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45939.707736689816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45939.707736689816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45939.707736689816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45939.707736689816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45939.707736689816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45939.707736689816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45939.707736689816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45939.707736689816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45939.707736689816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45939.707736689816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45939.707736689816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45939.707736689816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45939.707736689816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45939.707736689816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45939.707736689816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45939.707736689816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45939.707736689816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45939.707736689816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45939.707736689816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45939.707736689816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45939.707736689816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45939.707736689816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45939.707736689816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45939.707736689816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45939.707736689816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45939.707736689816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45939.707736689816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45939.707736689816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45939.707736689816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45939.707736689816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45939.707736689816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45939.707736689816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45939.707736689816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45939.707736689816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45939.707736689816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45939.707736689816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45939.707736689816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45939.707736689816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45939.707736689816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45939.707736689816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45939.707736689816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45939.707736689816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45939.707736689816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45939.707736689816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45939.707736689816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45939.707736689816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45939.707736689816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45939.707736689816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45939.707736689816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45939.707736689816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45939.707736689816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45939.707736689816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45939.707736689816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45939.707736689816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45939.707736689816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45939.707736689816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45939.707736689816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45939.707736689816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45939.707736689816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45939.707736689816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45939.707736689816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45939.707736689816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45939.707736689816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45939.707736689816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45939.707736689816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45939.707736689816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45939.707736689816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45939.707736689816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45939.707736689816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45939.707736689816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45939.707736689816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45939.707736689816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45939.707736689816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45939.707736689816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45939.707736689816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45939.707736689816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45939.707736689816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45939.707736689816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45939.707736689816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45939.707736689816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45939.707736689816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45939.707736689816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45939.707736689816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45939.707736689816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45939.707736689816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45939.707736689816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45939.707736689816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45939.707736689816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45939.707736689816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45939.707736689816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45939.707736689816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45939.707736689816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45939.707736689816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45939.707736689816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45939.707736689816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45939.707736689816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45939.707736689816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45939.707736689816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45939.707736689816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45939.707736689816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45939.707736689816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45939.707736689816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45939.707736689816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45939.707736689816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45939.707736689816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45939.707736689816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45939.707736689816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45939.707736689816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45939.707736689816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45939.707736689816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45939.707736689816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45939.707736689816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45939.707736689816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45939.707736689816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45939.707736689816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45939.707736689816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45939.707736689816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45939.707736689816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45939.707736689816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45939.707736689816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45939.707736689816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45939.707736689816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45939.707736689816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45939.707736689816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45939.707736689816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45939.707736689816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45939.707736689816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45939.707736689816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45939.707736689816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45939.707736689816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45939.707736689816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45939.707736689816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45939.707736689816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45939.707736689816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45939.707736689816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45939.707736689816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45939.707736689816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45939.707736689816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45939.707736689816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45939.707736689816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45939.707736689816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45939.707736689816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45939.707736689816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45939.707736689816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45939.707736689816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45939.707736689816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45939.707736689816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45939.707736689816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45939.707736689816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45939.707736689816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45939.707736689816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45939.707736689816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45939.707736689816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45939.707736689816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45939.707736689816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45939.707736689816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45939.707736689816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45939.707736689816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45939.707736689816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45939.707736689816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45939.707736689816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45939.707736689816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45939.707736689816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45939.707736689816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45939.707736689816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45939.707736689816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45939.707736689816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45939.707736689816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45939.707736689816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45939.707736689816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45939.707736689816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45939.707736689816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45939.707736689816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45939.707736689816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45939.707736689816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45939.707736689816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45939.707736689816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45939.707736689816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45939.707736689816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45939.707736689816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45939.707736689816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45939.707736689816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45939.707736689816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45939.707736689816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45939.707736689816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45939.707736689816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45939.707736689816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45939.707736689816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45939.707736689816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45939.707736689816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45939.707736689816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45939.707736689816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45939.707736689816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45939.707736689816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45939.707736689816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45939.707736689816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45939.707736689816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45939.707736689816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45939.707736689816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45939.707736689816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45939.707736689816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45939.707736689816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45939.707736689816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45939.707736689816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45939.707736689816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45939.707736689816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45939.707736689816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45939.707736689816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45939.707736689816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45939.707736689816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45939.707736689816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45939.707736689816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45939.707736689816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45939.707736689816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45939.707736689816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45939.707736689816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45939.707736689816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45939.707736689816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45939.707736689816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45939.707736689816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45939.707736689816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45939.707736689816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45939.707736689816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45939.707736689816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45939.707736689816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45939.707736689816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45939.707736689816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45939.707736689816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45939.707736689816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45939.707736689816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45939.707736689816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45939.707736689816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45939.707736689816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45939.707736689816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45939.707736689816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45939.707736689816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45939.707736689816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45939.707736689816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45939.707736689816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45939.707736689816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45939.707736689816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45939.707736689816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45939.707736689816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45939.707736689816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45939.707736689816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45939.707736689816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45939.707736689816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45939.707736689816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45939.707736689816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45939.707736689816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45939.707736689816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45939.707736689816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45939.707736689816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45939.707736689816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45939.707736689816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45939.707736689816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45939.707736689816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45939.707736689816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45939.707736689816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45939.707736689816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45939.707736689816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45939.707736689816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45939.707736689816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45939.707736689816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45939.707736689816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45939.707736689816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45939.707736689816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45939.707736689816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45939.707736689816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45939.707736689816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45939.707736689816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45939.707736689816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45939.707736689816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45939.707736689816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45939.707736689816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45939.707736689816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45939.707736689816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45939.707736689816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45939.707736689816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45939.707736689816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45939.707736689816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45939.707736689816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45939.707736689816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45939.707736689816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45939.707736689816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45939.707736689816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45939.707736689816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45939.707736689816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45939.707736689816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45939.707736689816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45939.707736689816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45939.707736689816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45939.707736689816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45939.707736689816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45939.707736689816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45939.707736689816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45939.707736689816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45939.707736689816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45939.707736689816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45939.707736689816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45939.707736689816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45939.707736689816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45939.707736689816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45939.707736689816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45939.707736689816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45939.707736689816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45939.707736689816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45939.707736689816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45939.707736689816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45939.707736689816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45939.707736689816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45939.707736689816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45939.707736689816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45939.707736689816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45939.707736689816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45939.707736689816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45939.707736689816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45939.707736689816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45939.707736689816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45939.707736689816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45939.707736689816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45939.707736689816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45939.707736689816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45939.707736689816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45939.707736689816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45939.707736689816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45939.707736689816</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45939.707736689816</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45939.707736689816</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45939.707736689816</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45939.707736689816</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4">
        <f ca="1">IFERROR(NOW()-F2,"")</f>
        <v>47.875676504627336</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4">
        <f t="shared" ref="G3" ca="1" si="0">IFERROR(NOW()-F3,"")</f>
        <v>13.51885937499901</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126"/>
      <c r="E4" s="37"/>
      <c r="F4" s="38"/>
      <c r="G4" s="39">
        <f t="shared" ref="G4:G21" ca="1" si="1">IFERROR(NOW()-F4,"")</f>
        <v>45939.707736689816</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45939.707736689816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45939.707736689816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45939.707736689816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45939.707736689816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45939.707736689816</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45939.707736689816</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45939.707736689816</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45939.707736689816</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45939.707736689816</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45939.707736689816</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45939.707736689816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45939.707736689816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45939.707736689816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45939.707736689816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45939.707736689816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45939.707736689816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45939.707736689816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45939.707736689816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45939.707736689816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45939.707736689816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45939.707736689816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45939.707736689816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45939.707736689816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45939.707736689816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45939.707736689816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45939.707736689816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45939.707736689816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45939.707736689816</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45939.707736689816</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45939.707736689816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45939.707736689816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45939.707736689816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45939.707736689816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45939.707736689816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45939.707736689816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45939.707736689816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45939.707736689816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45939.707736689816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45939.707736689816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45939.707736689816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45939.707736689816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45939.707736689816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45939.707736689816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45939.707736689816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45939.707736689816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45939.707736689816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45939.707736689816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45939.707736689816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45939.707736689816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45939.707736689816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45939.707736689816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45939.707736689816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45939.707736689816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45939.707736689816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45939.707736689816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45939.707736689816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45939.707736689816</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45939.707736689816</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45939.707736689816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45939.707736689816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45939.707736689816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45939.707736689816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45939.707736689816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45939.707736689816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45939.707736689816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45939.707736689816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45939.707736689816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45939.707736689816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45939.707736689816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45939.707736689816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45939.707736689816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45939.707736689816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45939.707736689816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45939.707736689816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45939.707736689816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45939.707736689816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45939.707736689816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45939.707736689816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45939.707736689816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45939.707736689816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45939.707736689816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45939.707736689816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45939.707736689816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45939.707736689816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45939.707736689816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45939.707736689816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45939.707736689816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45939.707736689816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45939.707736689816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45939.707736689816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45939.707736689816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45939.707736689816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45939.707736689816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45939.707736689816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45939.707736689816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45939.707736689816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45939.707736689816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45939.707736689816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45939.707736689816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45939.707736689816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45939.707736689816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45939.707736689816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45939.707736689816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45939.707736689816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45939.707736689816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45939.707736689816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45939.707736689816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45939.707736689816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45939.707736689816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45939.707736689816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45939.707736689816</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45939.707736689816</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7"/>
  <sheetViews>
    <sheetView tabSelected="1" workbookViewId="0">
      <selection activeCell="D10" sqref="D10:D14"/>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39062</v>
      </c>
      <c r="B2" s="149" t="s">
        <v>5398</v>
      </c>
      <c r="C2" s="148">
        <v>1</v>
      </c>
      <c r="D2" s="149" t="s">
        <v>34463</v>
      </c>
      <c r="E2" s="148" t="s">
        <v>39063</v>
      </c>
      <c r="F2" s="150">
        <v>45926.772847222222</v>
      </c>
      <c r="G2" s="151">
        <f ca="1">IFERROR(NOW()-F2,"-")</f>
        <v>12.934889467593166</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0.17867418981768424</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5.8267644675943302</v>
      </c>
      <c r="H4" s="152">
        <v>45929.455266203702</v>
      </c>
      <c r="I4" s="149" t="str">
        <f>IFERROR(VLOOKUP(D4,DB!A:F,6,0),"")</f>
        <v>SCECO</v>
      </c>
      <c r="J4" s="149" t="str">
        <f>IFERROR(VLOOKUP(D4,DB!A:G,7,0),"")</f>
        <v>In progress</v>
      </c>
      <c r="K4" s="148" t="s">
        <v>39064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39068</v>
      </c>
      <c r="B5" s="149" t="s">
        <v>5398</v>
      </c>
      <c r="C5" s="148">
        <v>1</v>
      </c>
      <c r="D5" s="149" t="s">
        <v>33408</v>
      </c>
      <c r="E5" s="148" t="s">
        <v>38964</v>
      </c>
      <c r="F5" s="150">
        <v>45934.942245370374</v>
      </c>
      <c r="G5" s="151">
        <f ca="1">IFERROR(NOW()-F5,"-")</f>
        <v>4.765491319441935</v>
      </c>
      <c r="H5" s="152">
        <v>45934.470231481479</v>
      </c>
      <c r="I5" s="149" t="str">
        <f>IFERROR(VLOOKUP(D5,DB!A:F,6,0),"")</f>
        <v>SCECO</v>
      </c>
      <c r="J5" s="149" t="str">
        <f>IFERROR(VLOOKUP(D5,DB!A:G,7,0),"")</f>
        <v>Dead</v>
      </c>
      <c r="K5" s="148" t="s">
        <v>39064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39069</v>
      </c>
      <c r="B6" s="157" t="str">
        <f>IFERROR(VLOOKUP(D6,DB!A:K,11,0),"")</f>
        <v>R6</v>
      </c>
      <c r="C6" s="157">
        <v>4</v>
      </c>
      <c r="D6" s="165" t="s">
        <v>34871</v>
      </c>
      <c r="E6" s="157" t="s">
        <v>39043</v>
      </c>
      <c r="F6" s="162">
        <v>45939.632141203707</v>
      </c>
      <c r="G6" s="151">
        <f ca="1">IFERROR(NOW()-F6,"-")</f>
        <v>7.559548610879574E-2</v>
      </c>
      <c r="H6" s="162">
        <v>45939.618263888886</v>
      </c>
      <c r="I6" s="157" t="str">
        <f>IFERROR(VLOOKUP(D6,DB!A:F,6,0),"")</f>
        <v>Generator-SG</v>
      </c>
      <c r="J6" s="157" t="str">
        <f>IFERROR(VLOOKUP(D6,DB!A:G,7,0),"")</f>
        <v>Dead</v>
      </c>
      <c r="K6" s="157" t="s">
        <v>39070</v>
      </c>
      <c r="L6" s="157" t="str">
        <f>IFERROR(VLOOKUP(D6,DB!A:I,9,0),"")</f>
        <v>Latis</v>
      </c>
    </row>
    <row r="7" spans="1:16383" ht="31.5" customHeight="1">
      <c r="A7" s="157" t="s">
        <v>39071</v>
      </c>
      <c r="B7" s="157" t="str">
        <f>IFERROR(VLOOKUP(D7,DB!A:K,11,0),"")</f>
        <v>R6</v>
      </c>
      <c r="C7" s="157">
        <v>2</v>
      </c>
      <c r="D7" s="165" t="s">
        <v>32685</v>
      </c>
      <c r="E7" s="157" t="s">
        <v>38964</v>
      </c>
      <c r="F7" s="162">
        <v>45939.637326388889</v>
      </c>
      <c r="G7" s="151">
        <f ca="1">IFERROR(NOW()-F7,"-")</f>
        <v>7.0410300926596392E-2</v>
      </c>
      <c r="H7" s="162">
        <v>45939.632824074077</v>
      </c>
      <c r="I7" s="157" t="str">
        <f>IFERROR(VLOOKUP(D7,DB!A:F,6,0),"")</f>
        <v>SCECO</v>
      </c>
      <c r="J7" s="157" t="str">
        <f>IFERROR(VLOOKUP(D7,DB!A:G,7,0),"")</f>
        <v>Dead</v>
      </c>
      <c r="K7" s="157" t="s">
        <v>39072</v>
      </c>
      <c r="L7" s="157" t="str">
        <f>IFERROR(VLOOKUP(D7,DB!A:I,9,0),"")</f>
        <v>Latis</v>
      </c>
    </row>
    <row r="8" spans="1:16383" ht="31.5" customHeight="1">
      <c r="A8" s="157" t="s">
        <v>39073</v>
      </c>
      <c r="B8" s="157" t="str">
        <f>IFERROR(VLOOKUP(D8,DB!A:K,11,0),"")</f>
        <v>R6</v>
      </c>
      <c r="C8" s="157">
        <v>1</v>
      </c>
      <c r="D8" s="165" t="s">
        <v>32435</v>
      </c>
      <c r="E8" s="157" t="s">
        <v>38964</v>
      </c>
      <c r="F8" s="157"/>
      <c r="G8" s="151">
        <f ca="1">IFERROR(NOW()-F8,"-")</f>
        <v>45939.707736689816</v>
      </c>
      <c r="H8" s="162">
        <v>45939.656064814815</v>
      </c>
      <c r="I8" s="157" t="str">
        <f>IFERROR(VLOOKUP(D8,DB!A:F,6,0),"")</f>
        <v>SCECO</v>
      </c>
      <c r="J8" s="157" t="str">
        <f>IFERROR(VLOOKUP(D8,DB!A:G,7,0),"")</f>
        <v>Good</v>
      </c>
      <c r="K8" s="157" t="s">
        <v>39074</v>
      </c>
      <c r="L8" s="157" t="str">
        <f>IFERROR(VLOOKUP(D8,DB!A:I,9,0),"")</f>
        <v>Latis</v>
      </c>
    </row>
    <row r="9" spans="1:16383" ht="31.5" customHeight="1">
      <c r="A9" s="157"/>
      <c r="B9" s="157" t="str">
        <f>IFERROR(VLOOKUP(D9,DB!A:K,11,0),"")</f>
        <v/>
      </c>
      <c r="C9" s="157"/>
      <c r="D9" s="157"/>
      <c r="E9" s="157"/>
      <c r="F9" s="157"/>
      <c r="G9" s="151">
        <f ca="1">IFERROR(NOW()-F9,"-")</f>
        <v>45939.707736689816</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45939.707736689816</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45939.707736689816</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45939.707736689816</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45939.707736689816</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45939.707736689816</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45939.707736689816</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45939.707736689816</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45939.707736689816</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45939.707736689816</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45939.707736689816</v>
      </c>
      <c r="H19" s="157"/>
      <c r="I19" s="157" t="str">
        <f>IFERROR(VLOOKUP(D19,DB!A:F,6,0),"")</f>
        <v/>
      </c>
      <c r="J19" s="157" t="str">
        <f>IFERROR(VLOOKUP(D19,DB!A:G,7,0),"")</f>
        <v/>
      </c>
      <c r="K19" s="157"/>
      <c r="L19" s="157" t="str">
        <f>IFERROR(VLOOKUP(D19,DB!A:I,9,0),"")</f>
        <v/>
      </c>
    </row>
    <row r="20" spans="1:12" ht="31.5" customHeight="1">
      <c r="A20" s="110"/>
      <c r="B20" s="158" t="str">
        <f>IFERROR(VLOOKUP(D20,DB!A:K,11,0),"")</f>
        <v/>
      </c>
      <c r="C20" s="158"/>
      <c r="D20" s="158"/>
      <c r="E20" s="159"/>
      <c r="F20" s="113"/>
      <c r="G20" s="151">
        <f ca="1">IFERROR(NOW()-F20,"-")</f>
        <v>45939.707736689816</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51">
        <f ca="1">IFERROR(NOW()-F21,"-")</f>
        <v>45939.707736689816</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51">
        <f ca="1">IFERROR(NOW()-F22,"-")</f>
        <v>45939.707736689816</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51">
        <f ca="1">IFERROR(NOW()-F23,"-")</f>
        <v>45939.707736689816</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51">
        <f ca="1">IFERROR(NOW()-F24,"-")</f>
        <v>45939.707736689816</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45939.707736689816</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45939.707736689816</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45939.707736689816</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45939.707736689816</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45939.707736689816</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45939.707736689816</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45939.707736689816</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45939.707736689816</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45939.707736689816</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45939.707736689816</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45939.707736689816</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45939.707736689816</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45939.707736689816</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45939.707736689816</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45939.707736689816</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45939.707736689816</v>
      </c>
      <c r="H40" s="113"/>
      <c r="I40" s="158" t="str">
        <f>IFERROR(VLOOKUP(D40,DB!A:F,6,0),"")</f>
        <v/>
      </c>
      <c r="J40" s="158" t="str">
        <f>IFERROR(VLOOKUP(D40,DB!A:G,7,0),"")</f>
        <v/>
      </c>
      <c r="K40" s="161"/>
      <c r="L40" s="159" t="str">
        <f>IFERROR(VLOOKUP(D40,DB!A:I,9,0),"")</f>
        <v/>
      </c>
    </row>
    <row r="41" spans="1:12" ht="31.5" customHeight="1">
      <c r="A41" s="110"/>
      <c r="B41" s="109" t="str">
        <f>IFERROR(VLOOKUP(D41,DB!A:K,11,0),"")</f>
        <v/>
      </c>
      <c r="C41" s="111"/>
      <c r="D41" s="109"/>
      <c r="E41" s="112"/>
      <c r="F41" s="113"/>
      <c r="G41" s="81">
        <f ca="1">IFERROR(NOW()-F41,"-")</f>
        <v>45939.707736689816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45939.707736689816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45939.707736689816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45939.707736689816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45939.707736689816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45939.707736689816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45939.707736689816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45939.707736689816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45939.707736689816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45939.707736689816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45939.707736689816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45939.707736689816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45939.707736689816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45939.707736689816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45939.707736689816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45939.707736689816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45939.707736689816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45939.707736689816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45939.707736689816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45939.707736689816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45939.707736689816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45939.707736689816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45939.707736689816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45939.707736689816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45939.707736689816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45939.707736689816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45939.707736689816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45939.707736689816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45939.707736689816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45939.707736689816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45939.707736689816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45939.707736689816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45939.707736689816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45939.707736689816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45939.707736689816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45939.707736689816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45939.707736689816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45939.707736689816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45939.707736689816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45939.707736689816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45939.707736689816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45939.707736689816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45939.707736689816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45939.707736689816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45939.707736689816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45939.707736689816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45939.707736689816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45939.707736689816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45939.707736689816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45939.707736689816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45939.707736689816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45939.707736689816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45939.707736689816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45939.707736689816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45939.707736689816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45939.707736689816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45939.707736689816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45939.707736689816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45939.707736689816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45939.707736689816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45939.707736689816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45939.707736689816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45939.707736689816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45939.707736689816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45939.707736689816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45939.707736689816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45939.707736689816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45939.707736689816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45939.707736689816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45939.707736689816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45939.707736689816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45939.707736689816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45939.707736689816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45939.707736689816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45939.707736689816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45939.707736689816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45939.707736689816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45939.707736689816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45939.707736689816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45939.707736689816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45939.707736689816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45939.707736689816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45939.707736689816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45939.707736689816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45939.707736689816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45939.707736689816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45939.707736689816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45939.707736689816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45939.707736689816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45939.707736689816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45939.707736689816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45939.707736689816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45939.707736689816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45939.707736689816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45939.707736689816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45939.707736689816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45939.707736689816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45939.707736689816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45939.707736689816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45939.707736689816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45939.707736689816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45939.707736689816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45939.707736689816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45939.707736689816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45939.707736689816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45939.707736689816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45939.707736689816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45939.707736689816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45939.707736689816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45939.707736689816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45939.707736689816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45939.707736689816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45939.707736689816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45939.707736689816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45939.707736689816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45939.707736689816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45939.707736689816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45939.707736689816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45939.707736689816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45939.707736689816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45939.707736689816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45939.707736689816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45939.707736689816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45939.707736689816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45939.707736689816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45939.707736689816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45939.707736689816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45939.707736689816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45939.707736689816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45939.707736689816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45939.707736689816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45939.707736689816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45939.707736689816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45939.707736689816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45939.707736689816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45939.707736689816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45939.707736689816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45939.707736689816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45939.707736689816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45939.707736689816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45939.707736689816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45939.707736689816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45939.707736689816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45939.707736689816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45939.707736689816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45939.707736689816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45939.707736689816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45939.707736689816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45939.707736689816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45939.707736689816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45939.707736689816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45939.707736689816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45939.707736689816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45939.707736689816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45939.707736689816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45939.707736689816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45939.707736689816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45939.707736689816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45939.707736689816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45939.707736689816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45939.707736689816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45939.707736689816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45939.707736689816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45939.707736689816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45939.707736689816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45939.707736689816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45939.707736689816</v>
      </c>
      <c r="H207" s="113"/>
      <c r="I207" s="109" t="str">
        <f>IFERROR(VLOOKUP(D207,DB!A:F,6,0),"")</f>
        <v/>
      </c>
      <c r="J207" s="108" t="str">
        <f>IFERROR(VLOOKUP(D207,DB!A:G,7,0),"")</f>
        <v/>
      </c>
      <c r="K207" s="114"/>
      <c r="L207" s="115" t="str">
        <f>IFERROR(VLOOKUP(D207,DB!A:I,9,0),"")</f>
        <v/>
      </c>
    </row>
  </sheetData>
  <dataValidations count="2">
    <dataValidation allowBlank="1" showInputMessage="1" showErrorMessage="1" sqref="E1" xr:uid="{380493DB-286A-4683-AF55-C78F04945A49}"/>
    <dataValidation type="list" allowBlank="1" showInputMessage="1" showErrorMessage="1" sqref="E3 E5:E2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2025-10-09T13:59:13Z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