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66" documentId="13_ncr:1_{F6CB121F-512D-4AA6-A0C1-0FB36C537598}" xr6:coauthVersionLast="47" xr6:coauthVersionMax="47" xr10:uidLastSave="{6FE343BA-578F-4ACB-9986-3EF38CA566D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<sst xmlns="http://schemas.openxmlformats.org/spreadsheetml/2006/main" count="178585" uniqueCount="39078">
  <si>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</si>
  <si>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</si>
  <si>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</si>
  <si>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</si>
  <si>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</si>
  <si>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</si>
  <si>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</si>
  <si>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</si>
  <si>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</si>
  <si>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</si>
  <si>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</si>
  <si>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</si>
  <si>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</si>
  <si>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</si>
  <si>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</si>
  <si>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</si>
  <si>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</si>
  <si>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</si>
  <si>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</si>
  <si>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</si>
  <si>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</si>
  <si>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</si>
  <si>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</si>
  <si>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</si>
  <si>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</si>
  <si>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</si>
  <si>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</si>
  <si>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</si>
  <si>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</si>
  <si>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</si>
  <si>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</si>
  <si>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</si>
  <si>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</si>
  <si>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</si>
  <si>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</si>
  <si>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</si>
  <si>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</si>
  <si>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</si>
  <si>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</si>
  <si>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</si>
  <si>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</si>
  <si>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</si>
  <si>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</si>
  <si>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</si>
  <si>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</si>
  <si>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</si>
  <si>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</si>
  <si>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</si>
  <si>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</si>
  <si>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</si>
  <si>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</si>
  <si>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</si>
  <si>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</si>
  <si>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</si>
  <si>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</si>
  <si>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</si>
  <si>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</si>
  <si>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</si>
  <si>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</si>
  <si>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</si>
  <si>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</si>
  <si>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</si>
  <si>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</si>
  <si>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</si>
  <si>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</si>
  <si>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</si>
  <si>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</si>
  <si>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</si>
  <si>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</si>
  <si>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</si>
  <si>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</si>
  <si>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</si>
  <si>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</si>
  <si>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</si>
  <si>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</si>
  <si>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</si>
  <si>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</si>
  <si>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</si>
  <si>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</si>
  <si>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</si>
  <si>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</si>
  <si>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</si>
  <si>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</si>
  <si>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</si>
  <si>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</si>
  <si>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</si>
  <si>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</si>
  <si>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</si>
  <si>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</si>
  <si>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</si>
  <si>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</si>
  <si>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</si>
  <si>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</si>
  <si>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</si>
  <si>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</si>
  <si>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</si>
  <si>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</si>
  <si>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</si>
  <si>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</si>
  <si>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</si>
  <si>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</si>
  <si>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</si>
  <si>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</si>
  <si>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</si>
  <si>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</si>
  <si>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</si>
  <si>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</si>
  <si>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</si>
  <si>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</si>
  <si>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</si>
  <si>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</si>
  <si>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</si>
  <si>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</si>
  <si>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</si>
  <si>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</si>
  <si>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</si>
  <si>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</si>
  <si>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</si>
  <si>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</si>
  <si>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</si>
  <si>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</si>
  <si>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</si>
  <si>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</si>
  <si>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</si>
  <si>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</si>
  <si>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</si>
  <si>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</si>
  <si>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</si>
  <si>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</si>
  <si>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</si>
  <si>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</si>
  <si>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</si>
  <si>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</si>
  <si>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</si>
  <si>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</si>
  <si>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</si>
  <si>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</si>
  <si>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</si>
  <si>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</si>
  <si>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</si>
  <si>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</si>
  <si>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</si>
  <si>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</si>
  <si>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</si>
  <si>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</si>
  <si>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</si>
  <si>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</si>
  <si>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</si>
  <si>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</si>
  <si>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</si>
  <si>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</si>
  <si>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</si>
  <si>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</si>
  <si>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</si>
  <si>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</si>
  <si>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</si>
  <si>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</si>
  <si>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</si>
  <si>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</si>
  <si>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</si>
  <si>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</si>
  <si>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</si>
  <si>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</si>
  <si>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</si>
  <si>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</si>
  <si>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</si>
  <si>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</si>
  <si>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</si>
  <si>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</si>
  <si>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</si>
  <si>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</si>
  <si>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</si>
  <si>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</si>
  <si>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</si>
  <si>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</si>
  <si>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</si>
  <si>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</si>
  <si>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</si>
  <si>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</si>
  <si>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</si>
  <si>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</si>
  <si>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</si>
  <si>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</si>
  <si>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</si>
  <si>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</si>
  <si>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</si>
  <si>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</si>
  <si>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</si>
  <si>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</si>
  <si>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</si>
  <si>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</si>
  <si>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</si>
  <si>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</si>
  <si>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</si>
  <si>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</si>
  <si>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</si>
  <si>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</si>
  <si>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</si>
  <si>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</si>
  <si>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</si>
  <si>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</si>
  <si>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</si>
  <si>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</si>
  <si>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</si>
  <si>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</si>
  <si>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</si>
  <si>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</si>
  <si>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</si>
  <si>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</si>
  <si>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</si>
  <si>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</si>
  <si>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</si>
  <si>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</si>
  <si>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</si>
  <si>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</si>
  <si>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</si>
  <si>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</si>
  <si>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</si>
  <si>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</si>
  <si>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</si>
  <si>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</si>
  <si>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</si>
  <si>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</si>
  <si>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</si>
  <si>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</si>
  <si>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</si>
  <si>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</si>
  <si>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</si>
  <si>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</si>
  <si>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</si>
  <si>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</si>
  <si>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</si>
  <si>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</si>
  <si>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</si>
  <si>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</si>
  <si>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</si>
  <si>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</si>
  <si>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</si>
  <si>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</si>
  <si>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</si>
  <si>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</si>
  <si>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</si>
  <si>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</si>
  <si>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</si>
  <si>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</si>
  <si>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</si>
  <si>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</si>
  <si>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</si>
  <si>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</si>
  <si>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</si>
  <si>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</si>
  <si>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</si>
  <si>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</si>
  <si>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</si>
  <si>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</si>
  <si>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</si>
  <si>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</si>
  <si>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</si>
  <si>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</si>
  <si>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</si>
  <si>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</si>
  <si>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</si>
  <si>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</si>
  <si>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</si>
  <si>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</si>
  <si>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</si>
  <si>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</si>
  <si>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</si>
  <si>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</si>
  <si>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</si>
  <si>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</si>
  <si>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</si>
  <si>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</si>
  <si>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</si>
  <si>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</si>
  <si>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</si>
  <si>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</si>
  <si>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</si>
  <si>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</si>
  <si>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</si>
  <si>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</si>
  <si>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</si>
  <si>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</si>
  <si>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</si>
  <si>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</si>
  <si>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</si>
  <si>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</si>
  <si>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</si>
  <si>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</si>
  <si>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</si>
  <si>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</si>
  <si>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</si>
  <si>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</si>
  <si>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</si>
  <si>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</si>
  <si>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</si>
  <si>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</si>
  <si>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</si>
  <si>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</si>
  <si>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</si>
  <si>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</si>
  <si>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</si>
  <si>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</si>
  <si>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</si>
  <si>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</si>
  <si>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</si>
  <si>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</si>
  <si>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</si>
  <si>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</si>
  <si>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</si>
  <si>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</si>
  <si>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</si>
  <si>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</si>
  <si>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</si>
  <si>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</si>
  <si>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</si>
  <si>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</si>
  <si>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</si>
  <si>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</si>
  <si>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</si>
  <si>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</si>
  <si>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</si>
  <si>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</si>
  <si>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</si>
  <si>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</si>
  <si>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</si>
  <si>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</si>
  <si>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</si>
  <si>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</si>
  <si>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</si>
  <si>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</si>
  <si>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</si>
  <si>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</si>
  <si>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</si>
  <si>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</si>
  <si>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</si>
  <si>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</si>
  <si>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</si>
  <si>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</si>
  <si>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</si>
  <si>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</si>
  <si>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</si>
  <si>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</si>
  <si>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</si>
  <si>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</si>
  <si>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</si>
  <si>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</si>
  <si>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</si>
  <si>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</si>
  <si>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</si>
  <si>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</si>
  <si>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</si>
  <si>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</si>
  <si>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</si>
  <si>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</si>
  <si>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</si>
  <si>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</si>
  <si>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</si>
  <si>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</si>
  <si>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</si>
  <si>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</si>
  <si>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</si>
  <si>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</si>
  <si>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</si>
  <si>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</si>
  <si>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</si>
  <si>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</si>
  <si>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</si>
  <si>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</si>
  <si>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</si>
  <si>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</si>
  <si>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</si>
  <si>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</si>
  <si>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</si>
  <si>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</si>
  <si>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</si>
  <si>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</si>
  <si>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</si>
  <si>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</si>
  <si>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</si>
  <si>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</si>
  <si>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</si>
  <si>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</si>
  <si>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</si>
  <si>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</si>
  <si>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</si>
  <si>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</si>
  <si>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</si>
  <si>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</si>
  <si>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</si>
  <si>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</si>
  <si>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</si>
  <si>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</si>
  <si>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</si>
  <si>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</si>
  <si>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</si>
  <si>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</si>
  <si>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</si>
  <si>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</si>
  <si>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</si>
  <si>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</si>
  <si>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</si>
  <si>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</si>
  <si>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</si>
  <si>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</si>
  <si>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</si>
  <si>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</si>
  <si>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</si>
  <si>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</si>
  <si>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</si>
  <si>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</si>
  <si>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</si>
  <si>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</si>
  <si>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</si>
  <si>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</si>
  <si>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</si>
  <si>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</si>
  <si>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</si>
  <si>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</si>
  <si>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</si>
  <si>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</si>
  <si>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</si>
  <si>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</si>
  <si>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</si>
  <si>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</si>
  <si>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</si>
  <si>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</si>
  <si>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</si>
  <si>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</si>
  <si>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</si>
  <si>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</si>
  <si>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</si>
  <si>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</si>
  <si>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</si>
  <si>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</si>
  <si>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</si>
  <si>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</si>
  <si>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</si>
  <si>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</si>
  <si>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</si>
  <si>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</si>
  <si>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</si>
  <si>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</si>
  <si>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</si>
  <si>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</si>
  <si>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</si>
  <si>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</si>
  <si>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</si>
  <si>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</si>
  <si>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</si>
  <si>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</si>
  <si>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</si>
  <si>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</si>
  <si>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</si>
  <si>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</si>
  <si>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</si>
  <si>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</si>
  <si>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</si>
  <si>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</si>
  <si>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</si>
  <si>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</si>
  <si>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</si>
  <si>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</si>
  <si>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</si>
  <si>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</si>
  <si>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</si>
  <si>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</si>
  <si>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</si>
  <si>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</si>
  <si>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</si>
  <si>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</si>
  <si>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</si>
  <si>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</si>
  <si>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</si>
  <si>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</si>
  <si>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</si>
  <si>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</si>
  <si>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</si>
  <si>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</si>
  <si>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</si>
  <si>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</si>
  <si>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</si>
  <si>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</si>
  <si>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</si>
  <si>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</si>
  <si>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</si>
  <si>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</si>
  <si>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</si>
  <si>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</si>
  <si>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</si>
  <si>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</si>
  <si>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</si>
  <si>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</si>
  <si>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</si>
  <si>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</si>
  <si>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</si>
  <si>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</si>
  <si>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</si>
  <si>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</si>
  <si>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</si>
  <si>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</si>
  <si>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</si>
  <si>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</si>
  <si>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</si>
  <si>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</si>
  <si>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</si>
  <si>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</si>
  <si>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</si>
  <si>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</si>
  <si>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</si>
  <si>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</si>
  <si>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</si>
  <si>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</si>
  <si>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</si>
  <si>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</si>
  <si>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</si>
  <si>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</si>
  <si>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</si>
  <si>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</si>
  <si>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</si>
  <si>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</si>
  <si>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</si>
  <si>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</si>
  <si>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</si>
  <si>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</si>
  <si>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</si>
  <si>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</si>
  <si>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</si>
  <si>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</si>
  <si>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</si>
  <si>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</si>
  <si>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</si>
  <si>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</si>
  <si>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</si>
  <si>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</si>
  <si>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</si>
  <si>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</si>
  <si>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</si>
  <si>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</si>
  <si>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</si>
  <si>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</si>
  <si>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</si>
  <si>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</si>
  <si>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</si>
  <si>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</si>
  <si>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</si>
  <si>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</si>
  <si>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</si>
  <si>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</si>
  <si>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</si>
  <si>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</si>
  <si>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</si>
  <si>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</si>
  <si>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</si>
  <si>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</si>
  <si>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</si>
  <si>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</si>
  <si>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</si>
  <si>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</si>
  <si>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</si>
  <si>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</si>
  <si>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</si>
  <si>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</si>
  <si>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</si>
  <si>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</si>
  <si>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</si>
  <si>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</si>
  <si>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</si>
  <si>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</si>
  <si>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</si>
  <si>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</si>
  <si>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</si>
  <si>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</si>
  <si>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</si>
  <si>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</si>
  <si>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</si>
  <si>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</si>
  <si>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</si>
  <si>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</si>
  <si>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</si>
  <si>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</si>
  <si>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</si>
  <si>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</si>
  <si>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</si>
  <si>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</si>
  <si>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</si>
  <si>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</si>
  <si>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</si>
  <si>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</si>
  <si>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</si>
  <si>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</si>
  <si>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</si>
  <si>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</si>
  <si>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</si>
  <si>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</si>
  <si>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</si>
  <si>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</si>
  <si>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</si>
  <si>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</si>
  <si>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</si>
  <si>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</si>
  <si>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</si>
  <si>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</si>
  <si>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</si>
  <si>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</si>
  <si>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</si>
  <si>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</si>
  <si>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</si>
  <si>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</si>
  <si>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</si>
  <si>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</si>
  <si>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</si>
  <si>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</si>
  <si>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</si>
  <si>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</si>
  <si>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</si>
  <si>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</si>
  <si>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</si>
  <si>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</si>
  <si>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</si>
  <si>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</si>
  <si>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</si>
  <si>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</si>
  <si>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</si>
  <si>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</si>
  <si>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</si>
  <si>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</si>
  <si>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</si>
  <si>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</si>
  <si>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</si>
  <si>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</si>
  <si>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</si>
  <si>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</si>
  <si>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</si>
  <si>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</si>
  <si>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</si>
  <si>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</si>
  <si>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</si>
  <si>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</si>
  <si>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</si>
  <si>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</si>
  <si>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</si>
  <si>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</si>
  <si>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</si>
  <si>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</si>
  <si>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</si>
  <si>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</si>
  <si>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</si>
  <si>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</si>
  <si>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</si>
  <si>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</si>
  <si>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</si>
  <si>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</si>
  <si>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</si>
  <si>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</si>
  <si>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</si>
  <si>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</si>
  <si>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</si>
  <si>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</si>
  <si>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</si>
  <si>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</si>
  <si>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</si>
  <si>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</si>
  <si>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</si>
  <si>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</si>
  <si>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</si>
  <si>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</si>
  <si>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</si>
  <si>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</si>
  <si>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</si>
  <si>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</si>
  <si>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</si>
  <si>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</si>
  <si>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</si>
  <si>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</si>
  <si>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</si>
  <si>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</si>
  <si>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</si>
  <si>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</si>
  <si>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</si>
  <si>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</si>
  <si>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</si>
  <si>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</si>
  <si>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</si>
  <si>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</si>
  <si>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</si>
  <si>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</si>
  <si>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</si>
  <si>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</si>
  <si>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</si>
  <si>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</si>
  <si>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</si>
  <si>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</si>
  <si>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</si>
  <si>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</si>
  <si>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</si>
  <si>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</si>
  <si>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</si>
  <si>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</si>
  <si>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</si>
  <si>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</si>
  <si>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</si>
  <si>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</si>
  <si>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</si>
  <si>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</si>
  <si>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</si>
  <si>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</si>
  <si>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</si>
  <si>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</si>
  <si>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</si>
  <si>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</si>
  <si>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</si>
  <si>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</si>
  <si>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</si>
  <si>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</si>
  <si>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</si>
  <si>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</si>
  <si>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</si>
  <si>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</si>
  <si>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</si>
  <si>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</si>
  <si>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</si>
  <si>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</si>
  <si>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</si>
  <si>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</si>
  <si>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</si>
  <si>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</si>
  <si>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</si>
  <si>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</si>
  <si>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</si>
  <si>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</si>
  <si>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</si>
  <si>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</si>
  <si>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</si>
  <si>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</si>
  <si>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</si>
  <si>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</si>
  <si>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</si>
  <si>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</si>
  <si>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</si>
  <si>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</si>
  <si>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</si>
  <si>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</si>
  <si>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</si>
  <si>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</si>
  <si>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</si>
  <si>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</si>
  <si>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</si>
  <si>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</si>
  <si>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</si>
  <si>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</si>
  <si>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</si>
  <si>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</si>
  <si>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</si>
  <si>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</si>
  <si>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</si>
  <si>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</si>
  <si>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</si>
  <si>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</si>
  <si>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</si>
  <si>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</si>
  <si>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</si>
  <si>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</si>
  <si>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</si>
  <si>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</si>
  <si>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</si>
  <si>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</si>
  <si>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</si>
  <si>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</si>
  <si>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</si>
  <si>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</si>
  <si>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</si>
  <si>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</si>
  <si>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</si>
  <si>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</si>
  <si>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</si>
  <si>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</si>
  <si>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</si>
  <si>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</si>
  <si>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</si>
  <si>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</si>
  <si>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</si>
  <si>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</si>
  <si>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</si>
  <si>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</si>
  <si>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</si>
  <si>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</si>
  <si>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</si>
  <si>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</si>
  <si>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</si>
  <si>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</si>
  <si>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</si>
  <si>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</si>
  <si>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</si>
  <si>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</si>
  <si>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</si>
  <si>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</si>
  <si>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</si>
  <si>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</si>
  <si>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</si>
  <si>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</si>
  <si>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</si>
  <si>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</si>
  <si>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</si>
  <si>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</si>
  <si>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</si>
  <si>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</si>
  <si>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</si>
  <si>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</si>
  <si>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</si>
  <si>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</si>
  <si>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</si>
  <si>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</si>
  <si>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</si>
  <si>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</si>
  <si>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</si>
  <si>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</si>
  <si>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</si>
  <si>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</si>
  <si>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</si>
  <si>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</si>
  <si>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</si>
  <si>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</si>
  <si>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</si>
  <si>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</si>
  <si>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</si>
  <si>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</si>
  <si>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</si>
  <si>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</si>
  <si>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</si>
  <si>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</si>
  <si>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</si>
  <si>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</si>
  <si>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</si>
  <si>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</si>
  <si>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</si>
  <si>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</si>
  <si>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</si>
  <si>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</si>
  <si>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</si>
  <si>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</si>
  <si>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</si>
  <si>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</si>
  <si>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</si>
  <si>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</si>
  <si>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</si>
  <si>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</si>
  <si>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</si>
  <si>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</si>
  <si>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</si>
  <si>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</si>
  <si>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</si>
  <si>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</si>
  <si>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</si>
  <si>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</si>
  <si>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</si>
  <si>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</si>
  <si>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</si>
  <si>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</si>
  <si>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</si>
  <si>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</si>
  <si>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</si>
  <si>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</si>
  <si>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</si>
  <si>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</si>
  <si>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</si>
  <si>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</si>
  <si>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</si>
  <si>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</si>
  <si>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</si>
  <si>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</si>
  <si>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</si>
  <si>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</si>
  <si>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</si>
  <si>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</si>
  <si>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</si>
  <si>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</si>
  <si>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</si>
  <si>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</si>
  <si>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</si>
  <si>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</si>
  <si>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</si>
  <si>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</si>
  <si>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</si>
  <si>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</si>
  <si>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</si>
  <si>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</si>
  <si>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</si>
  <si>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</si>
  <si>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</si>
  <si>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</si>
  <si>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</si>
  <si>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</si>
  <si>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</si>
  <si>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</si>
  <si>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</si>
  <si>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</si>
  <si>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</si>
  <si>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</si>
  <si>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</si>
  <si>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</si>
  <si>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</si>
  <si>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</si>
  <si>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</si>
  <si>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</si>
  <si>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</si>
  <si>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</si>
  <si>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</si>
  <si>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</si>
  <si>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</si>
  <si>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</si>
  <si>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</si>
  <si>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</si>
  <si>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</si>
  <si>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</si>
  <si>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</si>
  <si>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</si>
  <si>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</si>
  <si>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</si>
  <si>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</si>
  <si>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</si>
  <si>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</si>
  <si>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</si>
  <si>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</si>
  <si>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</si>
  <si>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</si>
  <si>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</si>
  <si>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</si>
  <si>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</si>
  <si>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</si>
  <si>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</si>
  <si>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</si>
  <si>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</si>
  <si>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</si>
  <si>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</si>
  <si>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</si>
  <si>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</si>
  <si>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</si>
  <si>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</si>
  <si>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</si>
  <si>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</si>
  <si>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</si>
  <si>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</si>
  <si>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</si>
  <si>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</si>
  <si>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</si>
  <si>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</si>
  <si>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</si>
  <si>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</si>
  <si>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</si>
  <si>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</si>
  <si>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</si>
  <si>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</si>
  <si>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</si>
  <si>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</si>
  <si>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</si>
  <si>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</si>
  <si>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</si>
  <si>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</si>
  <si>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</si>
  <si>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</si>
  <si>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</si>
  <si>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</si>
  <si>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</si>
  <si>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</si>
  <si>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</si>
  <si>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</si>
  <si>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</si>
  <si>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</si>
  <si>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</si>
  <si>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</si>
  <si>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</si>
  <si>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</si>
  <si>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</si>
  <si>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</si>
  <si>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</si>
  <si>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</si>
  <si>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</si>
  <si>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</si>
  <si>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</si>
  <si>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</si>
  <si>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</si>
  <si>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</si>
  <si>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</si>
  <si>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</si>
  <si>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</si>
  <si>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</si>
  <si>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</si>
  <si>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</si>
  <si>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</si>
  <si>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</si>
  <si>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</si>
  <si>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</si>
  <si>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</si>
  <si>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</si>
  <si>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</si>
  <si>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</si>
  <si>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</si>
  <si>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</si>
  <si>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</si>
  <si>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</si>
  <si>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</si>
  <si>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</si>
  <si>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</si>
  <si>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</si>
  <si>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</si>
  <si>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</si>
  <si>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</si>
  <si>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</si>
  <si>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</si>
  <si>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</si>
  <si>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</si>
  <si>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</si>
  <si>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</si>
  <si>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</si>
  <si>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</si>
  <si>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</si>
  <si>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</si>
  <si>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</si>
  <si>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</si>
  <si>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</si>
  <si>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</si>
  <si>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</si>
  <si>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</si>
  <si>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</si>
  <si>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</si>
  <si>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</si>
  <si>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</si>
  <si>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</si>
  <si>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</si>
  <si>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</si>
  <si>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</si>
  <si>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</si>
  <si>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</si>
  <si>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</si>
  <si>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</si>
  <si>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</si>
  <si>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</si>
  <si>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</si>
  <si>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</si>
  <si>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</si>
  <si>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</si>
  <si>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</si>
  <si>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</si>
  <si>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</si>
  <si>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</si>
  <si>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</si>
  <si>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</si>
  <si>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</si>
  <si>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</si>
  <si>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</si>
  <si>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</si>
  <si>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</si>
  <si>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</si>
  <si>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</si>
  <si>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</si>
  <si>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</si>
  <si>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</si>
  <si>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</si>
  <si>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</si>
  <si>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</si>
  <si>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</si>
  <si>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</si>
  <si>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</si>
  <si>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</si>
  <si>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</si>
  <si>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</si>
  <si>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</si>
  <si>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</si>
  <si>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</si>
  <si>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</si>
  <si>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</si>
  <si>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</si>
  <si>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</si>
  <si>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</si>
  <si>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</si>
  <si>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</si>
  <si>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</si>
  <si>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</si>
  <si>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</si>
  <si>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</si>
  <si>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</si>
  <si>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</si>
  <si>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</si>
  <si>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</si>
  <si>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</si>
  <si>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</si>
  <si>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</si>
  <si>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</si>
  <si>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</si>
  <si>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</si>
  <si>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</si>
  <si>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</si>
  <si>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</si>
  <si>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</si>
  <si>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</si>
  <si>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</si>
  <si>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</si>
  <si>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</si>
  <si>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</si>
  <si>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</si>
  <si>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</si>
  <si>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</si>
  <si>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</si>
  <si>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</si>
  <si>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</si>
  <si>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</si>
  <si>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</si>
  <si>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</si>
  <si>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</si>
  <si>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</si>
  <si>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</si>
  <si>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</si>
  <si>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</si>
  <si>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</si>
  <si>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</si>
  <si>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</si>
  <si>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</si>
  <si>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</si>
  <si>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</si>
  <si>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</si>
  <si>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</si>
  <si>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</si>
  <si>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</si>
  <si>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</si>
  <si>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</si>
  <si>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</si>
  <si>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</si>
  <si>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</si>
  <si>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</si>
  <si>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</si>
  <si>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</si>
  <si>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</si>
  <si>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</si>
  <si>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</si>
  <si>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</si>
  <si>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</si>
  <si>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</si>
  <si>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</si>
  <si>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</si>
  <si>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</si>
  <si>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</si>
  <si>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</si>
  <si>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</si>
  <si>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</si>
  <si>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</si>
  <si>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</si>
  <si>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</si>
  <si>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</si>
  <si>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</si>
  <si>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</si>
  <si>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</si>
  <si>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</si>
  <si>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</si>
  <si>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</si>
  <si>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</si>
  <si>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</si>
  <si>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</si>
  <si>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</si>
  <si>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</si>
  <si>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</si>
  <si>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</si>
  <si>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</si>
  <si>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</si>
  <si>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</si>
  <si>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</si>
  <si>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</si>
  <si>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</si>
  <si>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</si>
  <si>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</si>
  <si>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</si>
  <si>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</si>
  <si>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</si>
  <si>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</si>
  <si>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</si>
  <si>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</si>
  <si>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</si>
  <si>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</si>
  <si>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</si>
  <si>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</si>
  <si>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</si>
  <si>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</si>
  <si>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</si>
  <si>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</si>
  <si>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</si>
  <si>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</si>
  <si>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</si>
  <si>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</si>
  <si>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</si>
  <si>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</si>
  <si>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</si>
  <si>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</si>
  <si>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</si>
  <si>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</si>
  <si>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</si>
  <si>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</si>
  <si>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</si>
  <si>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</si>
  <si>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</si>
  <si>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</si>
  <si>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</si>
  <si>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</si>
  <si>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</si>
  <si>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</si>
  <si>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</si>
  <si>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</si>
  <si>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</si>
  <si>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</si>
  <si>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</si>
  <si>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</si>
  <si>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</si>
  <si>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</si>
  <si>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</si>
  <si>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</si>
  <si>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</si>
  <si>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</si>
  <si>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</si>
  <si>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</si>
  <si>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</si>
  <si>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</si>
  <si>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</si>
  <si>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</si>
  <si>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</si>
  <si>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</si>
  <si>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</si>
  <si>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</si>
  <si>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</si>
  <si>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</si>
  <si>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</si>
  <si>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</si>
  <si>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</si>
  <si>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</si>
  <si>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</si>
  <si>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</si>
  <si>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</si>
  <si>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</si>
  <si>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</si>
  <si>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</si>
  <si>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</si>
  <si>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</si>
  <si>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</si>
  <si>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</si>
  <si>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</si>
  <si>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</si>
  <si>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</si>
  <si>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</si>
  <si>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</si>
  <si>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</si>
  <si>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</si>
  <si>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</si>
  <si>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</si>
  <si>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</si>
  <si>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</si>
  <si>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</si>
  <si>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</si>
  <si>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</si>
  <si>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</si>
  <si>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</si>
  <si>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</si>
  <si>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</si>
  <si>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</si>
  <si>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</si>
  <si>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</si>
  <si>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</si>
  <si>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</si>
  <si>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</si>
  <si>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</si>
  <si>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</si>
  <si>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</si>
  <si>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</si>
  <si>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</si>
  <si>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</si>
  <si>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</si>
  <si>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</si>
  <si>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</si>
  <si>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</si>
  <si>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</si>
  <si>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</si>
  <si>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</si>
  <si>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</si>
  <si>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</si>
  <si>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</si>
  <si>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</si>
  <si>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</si>
  <si>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</si>
  <si>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</si>
  <si>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</si>
  <si>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</si>
  <si>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</si>
  <si>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</si>
  <si>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</si>
  <si>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</si>
  <si>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</si>
  <si>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</si>
  <si>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</si>
  <si>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</si>
  <si>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</si>
  <si>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</si>
  <si>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</si>
  <si>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</si>
  <si>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</si>
  <si>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</si>
  <si>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</si>
  <si>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</si>
  <si>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</si>
  <si>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</si>
  <si>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</si>
  <si>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</si>
  <si>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</si>
  <si>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</si>
  <si>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</si>
  <si>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</si>
  <si>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</si>
  <si>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</si>
  <si>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</si>
  <si>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</si>
  <si>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</si>
  <si>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</si>
  <si>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</si>
  <si>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</si>
  <si>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</si>
  <si>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</si>
  <si>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</si>
  <si>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</si>
  <si>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</si>
  <si>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</si>
  <si>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</si>
  <si>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</si>
  <si>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</si>
  <si>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</si>
  <si>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</si>
  <si>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</si>
  <si>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</si>
  <si>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</si>
  <si>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</si>
  <si>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</si>
  <si>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</si>
  <si>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</si>
  <si>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</si>
  <si>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</si>
  <si>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</si>
  <si>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</si>
  <si>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</si>
  <si>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</si>
  <si>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</si>
  <si>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</si>
  <si>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</si>
  <si>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</si>
  <si>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</si>
  <si>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</si>
  <si>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</si>
  <si>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</si>
  <si>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</si>
  <si>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</si>
  <si>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</si>
  <si>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</si>
  <si>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</si>
  <si>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</si>
  <si>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</si>
  <si>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</si>
  <si>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</si>
  <si>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</si>
  <si>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</si>
  <si>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</si>
  <si>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</si>
  <si>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</si>
  <si>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</si>
  <si>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</si>
  <si>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</si>
  <si>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</si>
  <si>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</si>
  <si>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</si>
  <si>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</si>
  <si>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</si>
  <si>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</si>
  <si>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</si>
  <si>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</si>
  <si>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</si>
  <si>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</si>
  <si>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</si>
  <si>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</si>
  <si>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</si>
  <si>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</si>
  <si>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</si>
  <si>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</si>
  <si>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</si>
  <si>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</si>
  <si>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</si>
  <si>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</si>
  <si>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</si>
  <si>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</si>
  <si>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</si>
  <si>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</si>
  <si>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</si>
  <si>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</si>
  <si>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</si>
  <si>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</si>
  <si>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</si>
  <si>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</si>
  <si>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</si>
  <si>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</si>
  <si>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</si>
  <si>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</si>
  <si>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</si>
  <si>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</si>
  <si>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</si>
  <si>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</si>
  <si>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</si>
  <si>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</si>
  <si>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</si>
  <si>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</si>
  <si>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</si>
  <si>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</si>
  <si>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</si>
  <si>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</si>
  <si>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</si>
  <si>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</si>
  <si>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</si>
  <si>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</si>
  <si>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</si>
  <si>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</si>
  <si>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</si>
  <si>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</si>
  <si>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</si>
  <si>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</si>
  <si>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</si>
  <si>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</si>
  <si>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</si>
  <si>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</si>
  <si>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</si>
  <si>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</si>
  <si>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</si>
  <si>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</si>
  <si>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</si>
  <si>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</si>
  <si>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</si>
  <si>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</si>
  <si>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</si>
  <si>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</si>
  <si>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</si>
  <si>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</si>
  <si>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</si>
  <si>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</si>
  <si>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</si>
  <si>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</si>
  <si>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</si>
  <si>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</si>
  <si>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</si>
  <si>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</si>
  <si>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</si>
  <si>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</si>
  <si>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</si>
  <si>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</si>
  <si>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</si>
  <si>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</si>
  <si>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</si>
  <si>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</si>
  <si>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</si>
  <si>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</si>
  <si>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</si>
  <si>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</si>
  <si>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</si>
  <si>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</si>
  <si>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</si>
  <si>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</si>
  <si>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</si>
  <si>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</si>
  <si>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</si>
  <si>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</si>
  <si>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</si>
  <si>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</si>
  <si>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</si>
  <si>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</si>
  <si>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</si>
  <si>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</si>
  <si>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</si>
  <si>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</si>
  <si>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</si>
  <si>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</si>
  <si>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</si>
  <si>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</si>
  <si>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</si>
  <si>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</si>
  <si>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</si>
  <si>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</si>
  <si>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</si>
  <si>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</si>
  <si>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</si>
  <si>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</si>
  <si>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</si>
  <si>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</si>
  <si>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</si>
  <si>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</si>
  <si>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</si>
  <si>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</si>
  <si>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</si>
  <si>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</si>
  <si>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</si>
  <si>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</si>
  <si>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</si>
  <si>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</si>
  <si>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</si>
  <si>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</si>
  <si>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</si>
  <si>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</si>
  <si>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</si>
  <si>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</si>
  <si>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</si>
  <si>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</si>
  <si>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</si>
  <si>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</si>
  <si>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</si>
  <si>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</si>
  <si>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</si>
  <si>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</si>
  <si>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</si>
  <si>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</si>
  <si>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</si>
  <si>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</si>
  <si>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</si>
  <si>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</si>
  <si>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</si>
  <si>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</si>
  <si>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</si>
  <si>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</si>
  <si>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</si>
  <si>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</si>
  <si>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</si>
  <si>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</si>
  <si>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</si>
  <si>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</si>
  <si>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</si>
  <si>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</si>
  <si>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</si>
  <si>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</si>
  <si>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</si>
  <si>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</si>
  <si>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</si>
  <si>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</si>
  <si>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</si>
  <si>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</si>
  <si>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</si>
  <si>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</si>
  <si>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</si>
  <si>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</si>
  <si>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</si>
  <si>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</si>
  <si>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</si>
  <si>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</si>
  <si>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</si>
  <si>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</si>
  <si>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</si>
  <si>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</si>
  <si>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</si>
  <si>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</si>
  <si>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</si>
  <si>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</si>
  <si>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</si>
  <si>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</si>
  <si>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</si>
  <si>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</si>
  <si>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</si>
  <si>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</si>
  <si>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</si>
  <si>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</si>
  <si>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</si>
  <si>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</si>
  <si>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</si>
  <si>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</si>
  <si>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</si>
  <si>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</si>
  <si>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</si>
  <si>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</si>
  <si>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</si>
  <si>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</si>
  <si>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</si>
  <si>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</si>
  <si>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</si>
  <si>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</si>
  <si>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</si>
  <si>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</si>
  <si>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</si>
  <si>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</si>
  <si>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</si>
  <si>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</si>
  <si>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</si>
  <si>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</si>
  <si>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</si>
  <si>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</si>
  <si>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</si>
  <si>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</si>
  <si>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</si>
  <si>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</si>
  <si>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</si>
  <si>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</si>
  <si>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</si>
  <si>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</si>
  <si>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</si>
  <si>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</si>
  <si>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</si>
  <si>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</si>
  <si>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</si>
  <si>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</si>
  <si>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</si>
  <si>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</si>
  <si>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</si>
  <si>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</si>
  <si>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</si>
  <si>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</si>
  <si>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</si>
  <si>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</si>
  <si>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</si>
  <si>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</si>
  <si>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</si>
  <si>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</si>
  <si>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</si>
  <si>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</si>
  <si>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</si>
  <si>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</si>
  <si>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</si>
  <si>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</si>
  <si>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</si>
  <si>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</si>
  <si>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</si>
  <si>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</si>
  <si>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</si>
  <si>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</si>
  <si>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</si>
  <si>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</si>
  <si>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</si>
  <si>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</si>
  <si>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</si>
  <si>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</si>
  <si>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</si>
  <si>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</si>
  <si>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</si>
  <si>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</si>
  <si>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</si>
  <si>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</si>
  <si>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</si>
  <si>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</si>
  <si>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</si>
  <si>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</si>
  <si>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</si>
  <si>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</si>
  <si>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</si>
  <si>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</si>
  <si>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</si>
  <si>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</si>
  <si>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</si>
  <si>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</si>
  <si>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</si>
  <si>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</si>
  <si>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</si>
  <si>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</si>
  <si>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</si>
  <si>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</si>
  <si>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</si>
  <si>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</si>
  <si>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</si>
  <si>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</si>
  <si>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</si>
  <si>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</si>
  <si>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</si>
  <si>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</si>
  <si>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</si>
  <si>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</si>
  <si>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</si>
  <si>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</si>
  <si>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</si>
  <si>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</si>
  <si>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</si>
  <si>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</si>
  <si>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</si>
  <si>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</si>
  <si>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</si>
  <si>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</si>
  <si>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</si>
  <si>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</si>
  <si>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</si>
  <si>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</si>
  <si>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</si>
  <si>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</si>
  <si>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</si>
  <si>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</si>
  <si>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</si>
  <si>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</si>
  <si>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</si>
  <si>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</si>
  <si>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</si>
  <si>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</si>
  <si>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</si>
  <si>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</si>
  <si>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</si>
  <si>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</si>
  <si>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</si>
  <si>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</si>
  <si>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</si>
  <si>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</si>
  <si>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</si>
  <si>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</si>
  <si>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</si>
  <si>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</si>
  <si>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</si>
  <si>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</si>
  <si>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</si>
  <si>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</si>
  <si>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</si>
  <si>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</si>
  <si>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</si>
  <si>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</si>
  <si>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</si>
  <si>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</si>
  <si>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</si>
  <si>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</si>
  <si>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</si>
  <si>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</si>
  <si>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</si>
  <si>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</si>
  <si>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</si>
  <si>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</si>
  <si>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</si>
  <si>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</si>
  <si>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</si>
  <si>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</si>
  <si>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</si>
  <si>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</si>
  <si>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</si>
  <si>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</si>
  <si>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</si>
  <si>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</si>
  <si>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</si>
  <si>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</si>
  <si>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</si>
  <si>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</si>
  <si>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</si>
  <si>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</si>
  <si>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</si>
  <si>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</si>
  <si>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</si>
  <si>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</si>
  <si>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</si>
  <si>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</si>
  <si>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</si>
  <si>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</si>
  <si>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</si>
  <si>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</si>
  <si>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</si>
  <si>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</si>
  <si>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</si>
  <si>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</si>
  <si>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</si>
  <si>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</si>
  <si>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</si>
  <si>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</si>
  <si>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</si>
  <si>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</si>
  <si>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</si>
  <si>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</si>
  <si>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</si>
  <si>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</si>
  <si>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</si>
  <si>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</si>
  <si>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</si>
  <si>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</si>
  <si>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</si>
  <si>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</si>
  <si>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</si>
  <si>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</si>
  <si>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</si>
  <si>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</si>
  <si>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</si>
  <si>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</si>
  <si>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</si>
  <si>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</si>
  <si>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</si>
  <si>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</si>
  <si>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</si>
  <si>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</si>
  <si>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</si>
  <si>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</si>
  <si>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</si>
  <si>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</si>
  <si>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</si>
  <si>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</si>
  <si>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</si>
  <si>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</si>
  <si>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</si>
  <si>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</si>
  <si>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</si>
  <si>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</si>
  <si>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</si>
  <si>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</si>
  <si>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</si>
  <si>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</si>
  <si>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</si>
  <si>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</si>
  <si>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</si>
  <si>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</si>
  <si>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</si>
  <si>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</si>
  <si>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</si>
  <si>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</si>
  <si>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</si>
  <si>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</si>
  <si>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</si>
  <si>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</si>
  <si>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</si>
  <si>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</si>
  <si>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</si>
  <si>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</si>
  <si>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</si>
  <si>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</si>
  <si>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</si>
  <si>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</si>
  <si>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</si>
  <si>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</si>
  <si>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</si>
  <si>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</si>
  <si>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</si>
  <si>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</si>
  <si>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</si>
  <si>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</si>
  <si>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</si>
  <si>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</si>
  <si>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</si>
  <si>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</si>
  <si>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</si>
  <si>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</si>
  <si>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</si>
  <si>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</si>
  <si>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</si>
  <si>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</si>
  <si>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</si>
  <si>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</si>
  <si>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</si>
  <si>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</si>
  <si>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</si>
  <si>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</si>
  <si>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</si>
  <si>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</si>
  <si>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</si>
  <si>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</si>
  <si>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</si>
  <si>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</si>
  <si>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</si>
  <si>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</si>
  <si>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</si>
  <si>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</si>
  <si>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</si>
  <si>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</si>
  <si>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</si>
  <si>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</si>
  <si>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</si>
  <si>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</si>
  <si>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</si>
  <si>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</si>
  <si>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</si>
  <si>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</si>
  <si>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</si>
  <si>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</si>
  <si>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</si>
  <si>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</si>
  <si>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</si>
  <si>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</si>
  <si>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</si>
  <si>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</si>
  <si>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</si>
  <si>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</si>
  <si>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</si>
  <si>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</si>
  <si>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</si>
  <si>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</si>
  <si>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</si>
  <si>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</si>
  <si>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</si>
  <si>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</si>
  <si>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</si>
  <si>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</si>
  <si>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</si>
  <si>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</si>
  <si>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</si>
  <si>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</si>
  <si>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</si>
  <si>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</si>
  <si>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</si>
  <si>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</si>
  <si>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</si>
  <si>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</si>
  <si>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</si>
  <si>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</si>
  <si>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</si>
  <si>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</si>
  <si>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</si>
  <si>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</si>
  <si>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</si>
  <si>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</si>
  <si>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</si>
  <si>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</si>
  <si>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</si>
  <si>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</si>
  <si>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</si>
  <si>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</si>
  <si>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</si>
  <si>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</si>
  <si>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</si>
  <si>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</si>
  <si>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</si>
  <si>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</si>
  <si>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</si>
  <si>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</si>
  <si>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</si>
  <si>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</si>
  <si>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</si>
  <si>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</si>
  <si>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</si>
  <si>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</si>
  <si>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</si>
  <si>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</si>
  <si>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</si>
  <si>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</si>
  <si>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</si>
  <si>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</si>
  <si>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</si>
  <si>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</si>
  <si>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</si>
  <si>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</si>
  <si>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</si>
  <si>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</si>
  <si>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</si>
  <si>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</si>
  <si>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</si>
  <si>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</si>
  <si>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</si>
  <si>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</si>
  <si>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</si>
  <si>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</si>
  <si>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</si>
  <si>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</si>
  <si>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</si>
  <si>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</si>
  <si>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</si>
  <si>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</si>
  <si>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</si>
  <si>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</si>
  <si>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</si>
  <si>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</si>
  <si>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</si>
  <si>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</si>
  <si>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</si>
  <si>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</si>
  <si>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</si>
  <si>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</si>
  <si>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</si>
  <si>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</si>
  <si>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</si>
  <si>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</si>
  <si>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</si>
  <si>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</si>
  <si>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</si>
  <si>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</si>
  <si>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</si>
  <si>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</si>
  <si>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</si>
  <si>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</si>
  <si>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</si>
  <si>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</si>
  <si>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</si>
  <si>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</si>
  <si>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</si>
  <si>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</si>
  <si>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</si>
  <si>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</si>
  <si>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</si>
  <si>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</si>
  <si>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</si>
  <si>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</si>
  <si>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</si>
  <si>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</si>
  <si>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</si>
  <si>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</si>
  <si>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</si>
  <si>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</si>
  <si>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</si>
  <si>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</si>
  <si>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</si>
  <si>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</si>
  <si>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</si>
  <si>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</si>
  <si>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</si>
  <si>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</si>
  <si>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</si>
  <si>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</si>
  <si>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</si>
  <si>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</si>
  <si>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</si>
  <si>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</si>
  <si>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</si>
  <si>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</si>
  <si>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</si>
  <si>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</si>
  <si>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</si>
  <si>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</si>
  <si>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</si>
  <si>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</si>
  <si>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</si>
  <si>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</si>
  <si>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</si>
  <si>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</si>
  <si>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</si>
  <si>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</si>
  <si>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</si>
  <si>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</si>
  <si>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</si>
  <si>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</si>
  <si>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</si>
  <si>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</si>
  <si>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</si>
  <si>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</si>
  <si>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</si>
  <si>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</si>
  <si>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</si>
  <si>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</si>
  <si>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</si>
  <si>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</si>
  <si>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</si>
  <si>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</si>
  <si>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</si>
  <si>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</si>
  <si>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</si>
  <si>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</si>
  <si>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</si>
  <si>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</si>
  <si>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</si>
  <si>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</si>
  <si>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</si>
  <si>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</si>
  <si>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</si>
  <si>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</si>
  <si>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</si>
  <si>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</si>
  <si>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</si>
  <si>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</si>
  <si>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</si>
  <si>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</si>
  <si>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</si>
  <si>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</si>
  <si>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</si>
  <si>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</si>
  <si>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</si>
  <si>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</si>
  <si>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</si>
  <si>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</si>
  <si>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</si>
  <si>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</si>
  <si>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</si>
  <si>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</si>
  <si>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</si>
  <si>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</si>
  <si>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</si>
  <si>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</si>
  <si>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</si>
  <si>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</si>
  <si>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</si>
  <si>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</si>
  <si>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</si>
  <si>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</si>
  <si>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</si>
  <si>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</si>
  <si>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</si>
  <si>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</si>
  <si>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</si>
  <si>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</si>
  <si>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</si>
  <si>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</si>
  <si>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</si>
  <si>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</si>
  <si>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</si>
  <si>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</si>
  <si>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</si>
  <si>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</si>
  <si>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</si>
  <si>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</si>
  <si>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</si>
  <si>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</si>
  <si>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</si>
  <si>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</si>
  <si>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</si>
  <si>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</si>
  <si>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</si>
  <si>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</si>
  <si>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</si>
  <si>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</si>
  <si>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</si>
  <si>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</si>
  <si>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</si>
  <si>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</si>
  <si>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</si>
  <si>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</si>
  <si>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</si>
  <si>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</si>
  <si>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</si>
  <si>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</si>
  <si>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</si>
  <si>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</si>
  <si>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</si>
  <si>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</si>
  <si>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</si>
  <si>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</si>
  <si>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</si>
  <si>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</si>
  <si>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</si>
  <si>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</si>
  <si>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</si>
  <si>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</si>
  <si>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</si>
  <si>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</si>
  <si>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</si>
  <si>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</si>
  <si>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</si>
  <si>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</si>
  <si>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</si>
  <si>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</si>
  <si>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</si>
  <si>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</si>
  <si>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</si>
  <si>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</si>
  <si>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</si>
  <si>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</si>
  <si>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</si>
  <si>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</si>
  <si>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</si>
  <si>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</si>
  <si>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</si>
  <si>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</si>
  <si>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</si>
  <si>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</si>
  <si>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</si>
  <si>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</si>
  <si>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</si>
  <si>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</si>
  <si>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</si>
  <si>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</si>
  <si>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</si>
  <si>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</si>
  <si>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</si>
  <si>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</si>
  <si>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</si>
  <si>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</si>
  <si>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</si>
  <si>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</si>
  <si>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</si>
  <si>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</si>
  <si>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</si>
  <si>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</si>
  <si>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</si>
  <si>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</si>
  <si>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</si>
  <si>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</si>
  <si>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</si>
  <si>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</si>
  <si>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</si>
  <si>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</si>
  <si>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</si>
  <si>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</si>
  <si>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</si>
  <si>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</si>
  <si>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</si>
  <si>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</si>
  <si>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</si>
  <si>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</si>
  <si>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</si>
  <si>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</si>
  <si>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</si>
  <si>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</si>
  <si>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</si>
  <si>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</si>
  <si>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</si>
  <si>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</si>
  <si>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</si>
  <si>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</si>
  <si>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</si>
  <si>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</si>
  <si>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</si>
  <si>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</si>
  <si>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</si>
  <si>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</si>
  <si>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</si>
  <si>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</si>
  <si>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</si>
  <si>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</si>
  <si>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</si>
  <si>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</si>
  <si>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</si>
  <si>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</si>
  <si>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</si>
  <si>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</si>
  <si>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</si>
  <si>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</si>
  <si>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</si>
  <si>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</si>
  <si>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</si>
  <si>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</si>
  <si>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</si>
  <si>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</si>
  <si>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</si>
  <si>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</si>
  <si>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</si>
  <si>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</si>
  <si>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</si>
  <si>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</si>
  <si>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</si>
  <si>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</si>
  <si>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</si>
  <si>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</si>
  <si>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</si>
  <si>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</si>
  <si>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</si>
  <si>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</si>
  <si>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</si>
  <si>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</si>
  <si>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</si>
  <si>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</si>
  <si>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</si>
  <si>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</si>
  <si>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</si>
  <si>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</si>
  <si>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</si>
  <si>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</si>
  <si>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</si>
  <si>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</si>
  <si>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</si>
  <si>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</si>
  <si>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</si>
  <si>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</si>
  <si>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</si>
  <si>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</si>
  <si>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</si>
  <si>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</si>
  <si>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</si>
  <si>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</si>
  <si>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</si>
  <si>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</si>
  <si>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</si>
  <si>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</si>
  <si>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</si>
  <si>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</si>
  <si>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</si>
  <si>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</si>
  <si>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</si>
  <si>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</si>
  <si>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</si>
  <si>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</si>
  <si>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</si>
  <si>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</si>
  <si>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</si>
  <si>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</si>
  <si>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</si>
  <si>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</si>
  <si>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</si>
  <si>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</si>
  <si>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</si>
  <si>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</si>
  <si>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</si>
  <si>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</si>
  <si>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</si>
  <si>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</si>
  <si>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</si>
  <si>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</si>
  <si>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</si>
  <si>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</si>
  <si>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</si>
  <si>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</si>
  <si>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</si>
  <si>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</si>
  <si>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</si>
  <si>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</si>
  <si>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</si>
  <si>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</si>
  <si>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</si>
  <si>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</si>
  <si>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</si>
  <si>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</si>
  <si>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</si>
  <si>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</si>
  <si>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</si>
  <si>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</si>
  <si>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</si>
  <si>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</si>
  <si>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</si>
  <si>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</si>
  <si>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</si>
  <si>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</si>
  <si>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</si>
  <si>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</si>
  <si>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</si>
  <si>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</si>
  <si>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</si>
  <si>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</si>
  <si>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</si>
  <si>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</si>
  <si>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</si>
  <si>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</si>
  <si>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</si>
  <si>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</si>
  <si>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</si>
  <si>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</si>
  <si>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</si>
  <si>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</si>
  <si>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</si>
  <si>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</si>
  <si>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</si>
  <si>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</si>
  <si>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</si>
  <si>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</si>
  <si>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</si>
  <si>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</si>
  <si>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</si>
  <si>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</si>
  <si>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</si>
  <si>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</si>
  <si>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</si>
  <si>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</si>
  <si>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</si>
  <si>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</si>
  <si>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</si>
  <si>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</si>
  <si>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</si>
  <si>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</si>
  <si>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</si>
  <si>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</si>
  <si>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</si>
  <si>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</si>
  <si>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</si>
  <si>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</si>
  <si>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</si>
  <si>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</si>
  <si>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</si>
  <si>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</si>
  <si>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</si>
  <si>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</si>
  <si>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</si>
  <si>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</si>
  <si>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</si>
  <si>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</si>
  <si>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</si>
  <si>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</si>
  <si>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</si>
  <si>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</si>
  <si>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</si>
  <si>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</si>
  <si>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</si>
  <si>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</si>
  <si>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</si>
  <si>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</si>
  <si>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</si>
  <si>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</si>
  <si>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</si>
  <si>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</si>
  <si>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</si>
  <si>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</si>
  <si>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</si>
  <si>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</si>
  <si>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</si>
  <si>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</si>
  <si>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</si>
  <si>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</si>
  <si>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</si>
  <si>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</si>
  <si>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</si>
  <si>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</si>
  <si>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</si>
  <si>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</si>
  <si>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</si>
  <si>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</si>
  <si>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</si>
  <si>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</si>
  <si>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</si>
  <si>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</si>
  <si>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</si>
  <si>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</si>
  <si>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</si>
  <si>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</si>
  <si>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</si>
  <si>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</si>
  <si>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</si>
  <si>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</si>
  <si>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</si>
  <si>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</si>
  <si>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</si>
  <si>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</si>
  <si>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</si>
  <si>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</si>
  <si>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</si>
  <si>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</si>
  <si>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</si>
  <si>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</si>
  <si>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</si>
  <si>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</si>
  <si>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</si>
  <si>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</si>
  <si>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</si>
  <si>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</si>
  <si>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</si>
  <si>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</si>
  <si>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</si>
  <si>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</si>
  <si>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</si>
  <si>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</si>
  <si>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</si>
  <si>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</si>
  <si>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</si>
  <si>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</si>
  <si>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</si>
  <si>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</si>
  <si>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</si>
  <si>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</si>
  <si>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</si>
  <si>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</si>
  <si>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</si>
  <si>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</si>
  <si>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</si>
  <si>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</si>
  <si>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</si>
  <si>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</si>
  <si>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</si>
  <si>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</si>
  <si>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</si>
  <si>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</si>
  <si>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</si>
  <si>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</si>
  <si>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</si>
  <si>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</si>
  <si>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</si>
  <si>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</si>
  <si>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</si>
  <si>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</si>
  <si>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</si>
  <si>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</si>
  <si>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</si>
  <si>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</si>
  <si>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</si>
  <si>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</si>
  <si>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</si>
  <si>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</si>
  <si>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</si>
  <si>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</si>
  <si>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</si>
  <si>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</si>
  <si>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</si>
  <si>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</si>
  <si>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</si>
  <si>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</si>
  <si>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</si>
  <si>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</si>
  <si>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</si>
  <si>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</si>
  <si>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</si>
  <si>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</si>
  <si>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</si>
  <si>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</si>
  <si>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</si>
  <si>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</si>
  <si>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</si>
  <si>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</si>
  <si>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</si>
  <si>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</si>
  <si>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</si>
  <si>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</si>
  <si>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</si>
  <si>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</si>
  <si>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</si>
  <si>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</si>
  <si>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</si>
  <si>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</si>
  <si>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</si>
  <si>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</si>
  <si>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</si>
  <si>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</si>
  <si>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</si>
  <si>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</si>
  <si>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</si>
  <si>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</si>
  <si>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</si>
  <si>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</si>
  <si>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</si>
  <si>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</si>
  <si>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</si>
  <si>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</si>
  <si>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</si>
  <si>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</si>
  <si>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</si>
  <si>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</si>
  <si>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</si>
  <si>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</si>
  <si>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</si>
  <si>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</si>
  <si>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</si>
  <si>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</si>
  <si>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</si>
  <si>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</si>
  <si>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</si>
  <si>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</si>
  <si>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</si>
  <si>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</si>
  <si>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</si>
  <si>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</si>
  <si>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</si>
  <si>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</si>
  <si>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</si>
  <si>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</si>
  <si>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</si>
  <si>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</si>
  <si>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</si>
  <si>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</si>
  <si>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</si>
  <si>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</si>
  <si>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</si>
  <si>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</si>
  <si>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</si>
  <si>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</si>
  <si>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</si>
  <si>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</si>
  <si>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</si>
  <si>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</si>
  <si>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</si>
  <si>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</si>
  <si>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</si>
  <si>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</si>
  <si>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</si>
  <si>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</si>
  <si>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</si>
  <si>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</si>
  <si>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</si>
  <si>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</si>
  <si>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</si>
  <si>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</si>
  <si>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</si>
  <si>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</si>
  <si>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</si>
  <si>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</si>
  <si>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</si>
  <si>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</si>
  <si>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</si>
  <si>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</si>
  <si>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</si>
  <si>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</si>
  <si>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</si>
  <si>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</si>
  <si>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</si>
  <si>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</si>
  <si>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</si>
  <si>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</si>
  <si>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</si>
  <si>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</si>
  <si>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</si>
  <si>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</si>
  <si>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</si>
  <si>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</si>
  <si>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</si>
  <si>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</si>
  <si>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</si>
  <si>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</si>
  <si>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</si>
  <si>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</si>
  <si>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</si>
  <si>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</si>
  <si>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</si>
  <si>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</si>
  <si>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</si>
  <si>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</si>
  <si>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</si>
  <si>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</si>
  <si>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</si>
  <si>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</si>
  <si>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</si>
  <si>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</si>
  <si>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</si>
  <si>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</si>
  <si>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</si>
  <si>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</si>
  <si>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</si>
  <si>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</si>
  <si>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</si>
  <si>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</si>
  <si>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</si>
  <si>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</si>
  <si>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</si>
  <si>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</si>
  <si>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</si>
  <si>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</si>
  <si>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</si>
  <si>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</si>
  <si>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</si>
  <si>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</si>
  <si>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</si>
  <si>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</si>
  <si>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</si>
  <si>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</si>
  <si>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</si>
  <si>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</si>
  <si>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</si>
  <si>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</si>
  <si>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</si>
  <si>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</si>
  <si>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</si>
  <si>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</si>
  <si>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</si>
  <si>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</si>
  <si>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</si>
  <si>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</si>
  <si>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</si>
  <si>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</si>
  <si>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</si>
  <si>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</si>
  <si>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</si>
  <si>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</si>
  <si>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</si>
  <si>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</si>
  <si>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</si>
  <si>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</si>
  <si>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</si>
  <si>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</si>
  <si>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</si>
  <si>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</si>
  <si>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</si>
  <si>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</si>
  <si>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</si>
  <si>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</si>
  <si>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</si>
  <si>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</si>
  <si>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</si>
  <si>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</si>
  <si>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</si>
  <si>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</si>
  <si>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</si>
  <si>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</si>
  <si>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</si>
  <si>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</si>
  <si>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</si>
  <si>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</si>
  <si>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</si>
  <si>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</si>
  <si>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</si>
  <si>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</si>
  <si>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</si>
  <si>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</si>
  <si>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</si>
  <si>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</si>
  <si>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</si>
  <si>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</si>
  <si>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</si>
  <si>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</si>
  <si>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</si>
  <si>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</si>
  <si>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</si>
  <si>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</si>
  <si>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</si>
  <si>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</si>
  <si>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</si>
  <si>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</si>
  <si>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</si>
  <si>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</si>
  <si>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</si>
  <si>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</si>
  <si>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</si>
  <si>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</si>
  <si>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</si>
  <si>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</si>
  <si>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</si>
  <si>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</si>
  <si>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</si>
  <si>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</si>
  <si>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</si>
  <si>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</si>
  <si>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</si>
  <si>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</si>
  <si>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</si>
  <si>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</si>
  <si>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</si>
  <si>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</si>
  <si>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</si>
  <si>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</si>
  <si>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</si>
  <si>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</si>
  <si>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</si>
  <si>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</si>
  <si>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</si>
  <si>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</si>
  <si>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</si>
  <si>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</si>
  <si>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</si>
  <si>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</si>
  <si>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</si>
  <si>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</si>
  <si>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</si>
  <si>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</si>
  <si>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</si>
  <si>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</si>
  <si>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</si>
  <si>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</si>
  <si>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</si>
  <si>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</si>
  <si>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</si>
  <si>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</si>
  <si>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</si>
  <si>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</si>
  <si>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</si>
  <si>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</si>
  <si>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</si>
  <si>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</si>
  <si>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</si>
  <si>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</si>
  <si>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</si>
  <si>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</si>
  <si>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</si>
  <si>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</si>
  <si>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</si>
  <si>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</si>
  <si>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</si>
  <si>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</si>
  <si>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</si>
  <si>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</si>
  <si>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</si>
  <si>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</si>
  <si>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</si>
  <si>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</si>
  <si>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</si>
  <si>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</si>
  <si>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</si>
  <si>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</si>
  <si>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</si>
  <si>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</si>
  <si>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</si>
  <si>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</si>
  <si>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</si>
  <si>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</si>
  <si>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</si>
  <si>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</si>
  <si>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</si>
  <si>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</si>
  <si>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</si>
  <si>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</si>
  <si>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</si>
  <si>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</si>
  <si>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</si>
  <si>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</si>
  <si>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</si>
  <si>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</si>
  <si>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</si>
  <si>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</si>
  <si>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</si>
  <si>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</si>
  <si>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</si>
  <si>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</si>
  <si>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</si>
  <si>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</si>
  <si>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</si>
  <si>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</si>
  <si>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</si>
  <si>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</si>
  <si>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</si>
  <si>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</si>
  <si>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</si>
  <si>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</si>
  <si>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</si>
  <si>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</si>
  <si>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</si>
  <si>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</si>
  <si>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</si>
  <si>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</si>
  <si>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</si>
  <si>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</si>
  <si>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</si>
  <si>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</si>
  <si>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</si>
  <si>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</si>
  <si>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</si>
  <si>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</si>
  <si>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</si>
  <si>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</si>
  <si>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</si>
  <si>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</si>
  <si>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</si>
  <si>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</si>
  <si>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</si>
  <si>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</si>
  <si>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</si>
  <si>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</si>
  <si>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</si>
  <si>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</si>
  <si>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</si>
  <si>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</si>
  <si>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</si>
  <si>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</si>
  <si>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</si>
  <si>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</si>
  <si>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</si>
  <si>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</si>
  <si>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</si>
  <si>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</si>
  <si>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</si>
  <si>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</si>
  <si>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</si>
  <si>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</si>
  <si>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</si>
  <si>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</si>
  <si>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</si>
  <si>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</si>
  <si>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</si>
  <si>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</si>
  <si>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</si>
  <si>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</si>
  <si>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</si>
  <si>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</si>
  <si>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</si>
  <si>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</si>
  <si>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</si>
  <si>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</si>
  <si>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</si>
  <si>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</si>
  <si>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</si>
  <si>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</si>
  <si>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</si>
  <si>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</si>
  <si>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</si>
  <si>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</si>
  <si>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</si>
  <si>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</si>
  <si>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</si>
  <si>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</si>
  <si>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</si>
  <si>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</si>
  <si>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</si>
  <si>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</si>
  <si>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</si>
  <si>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</si>
  <si>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</si>
  <si>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</si>
  <si>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</si>
  <si>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</si>
  <si>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</si>
  <si>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</si>
  <si>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</si>
  <si>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</si>
  <si>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</si>
  <si>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</si>
  <si>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</si>
  <si>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</si>
  <si>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</si>
  <si>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</si>
  <si>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</si>
  <si>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</si>
  <si>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</si>
  <si>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</si>
  <si>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</si>
  <si>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</si>
  <si>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</si>
  <si>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</si>
  <si>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</si>
  <si>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</si>
  <si>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</si>
  <si>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</si>
  <si>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</si>
  <si>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</si>
  <si>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</si>
  <si>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</si>
  <si>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</si>
  <si>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</si>
  <si>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</si>
  <si>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</si>
  <si>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</si>
  <si>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</si>
  <si>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</si>
  <si>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</si>
  <si>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</si>
  <si>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</si>
  <si>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</si>
  <si>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</si>
  <si>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</si>
  <si>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</si>
  <si>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</si>
  <si>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</si>
  <si>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</si>
  <si>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</si>
  <si>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</si>
  <si>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</si>
  <si>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</si>
  <si>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</si>
  <si>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</si>
  <si>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</si>
  <si>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</si>
  <si>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</si>
  <si>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</si>
  <si>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</si>
  <si>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</si>
  <si>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</si>
  <si>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</si>
  <si>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</si>
  <si>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</si>
  <si>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</si>
  <si>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</si>
  <si>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</si>
  <si>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</si>
  <si>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</si>
  <si>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</si>
  <si>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</si>
  <si>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</si>
  <si>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</si>
  <si>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</si>
  <si>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</si>
  <si>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</si>
  <si>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</si>
  <si>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</si>
  <si>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</si>
  <si>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</si>
  <si>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</si>
  <si>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</si>
  <si>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</si>
  <si>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</si>
  <si>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</si>
  <si>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</si>
  <si>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</si>
  <si>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</si>
  <si>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</si>
  <si>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</si>
  <si>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</si>
  <si>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</si>
  <si>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</si>
  <si>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</si>
  <si>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</si>
  <si>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</si>
  <si>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</si>
  <si>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</si>
  <si>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</si>
  <si>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</si>
  <si>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</si>
  <si>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</si>
  <si>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</si>
  <si>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</si>
  <si>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</si>
  <si>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</si>
  <si>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</si>
  <si>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</si>
  <si>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</si>
  <si>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</si>
  <si>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</si>
  <si>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</si>
  <si>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</si>
  <si>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</si>
  <si>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</si>
  <si>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</si>
  <si>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</si>
  <si>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</si>
  <si>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</si>
  <si>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</si>
  <si>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</si>
  <si>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</si>
  <si>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</si>
  <si>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</si>
  <si>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</si>
  <si>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</si>
  <si>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</si>
  <si>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</si>
  <si>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</si>
  <si>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</si>
  <si>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</si>
  <si>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</si>
  <si>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</si>
  <si>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</si>
  <si>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</si>
  <si>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</si>
  <si>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</si>
  <si>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</si>
  <si>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</si>
  <si>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</si>
  <si>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</si>
  <si>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</si>
  <si>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</si>
  <si>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</si>
  <si>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</si>
  <si>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</si>
  <si>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</si>
  <si>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</si>
  <si>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</si>
  <si>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</si>
  <si>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</si>
  <si>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</si>
  <si>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</si>
  <si>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</si>
  <si>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</si>
  <si>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</si>
  <si>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</si>
  <si>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</si>
  <si>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</si>
  <si>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</si>
  <si>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</si>
  <si>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</si>
  <si>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</si>
  <si>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</si>
  <si>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</si>
  <si>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</si>
  <si>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</si>
  <si>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</si>
  <si>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</si>
  <si>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</si>
  <si>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</si>
  <si>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</si>
  <si>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</si>
  <si>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</si>
  <si>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</si>
  <si>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</si>
  <si>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</si>
  <si>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</si>
  <si>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</si>
  <si>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</si>
  <si>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</si>
  <si>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</si>
  <si>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</si>
  <si>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</si>
  <si>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</si>
  <si>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</si>
  <si>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</si>
  <si>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</si>
  <si>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</si>
  <si>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</si>
  <si>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</si>
  <si>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</si>
  <si>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</si>
  <si>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</si>
  <si>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</si>
  <si>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</si>
  <si>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</si>
  <si>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</si>
  <si>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</si>
  <si>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</si>
  <si>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</si>
  <si>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</si>
  <si>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</si>
  <si>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</si>
  <si>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</si>
  <si>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</si>
  <si>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</si>
  <si>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</si>
  <si>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</si>
  <si>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</si>
  <si>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</si>
  <si>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</si>
  <si>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</si>
  <si>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</si>
  <si>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</si>
  <si>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</si>
  <si>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</si>
  <si>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</si>
  <si>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</si>
  <si>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</si>
  <si>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</si>
  <si>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</si>
  <si>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</si>
  <si>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</si>
  <si>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</si>
  <si>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</si>
  <si>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</si>
  <si>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</si>
  <si>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</si>
  <si>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</si>
  <si>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</si>
  <si>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</si>
  <si>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</si>
  <si>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</si>
  <si>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</si>
  <si>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</si>
  <si>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</si>
  <si>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</si>
  <si>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</si>
  <si>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</si>
  <si>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</si>
  <si>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</si>
  <si>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</si>
  <si>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</si>
  <si>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</si>
  <si>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</si>
  <si>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</si>
  <si>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</si>
  <si>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</si>
  <si>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</si>
  <si>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</si>
  <si>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</si>
  <si>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</si>
  <si>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</si>
  <si>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</si>
  <si>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</si>
  <si>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</si>
  <si>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</si>
  <si>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</si>
  <si>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</si>
  <si>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</si>
  <si>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</si>
  <si>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</si>
  <si>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</si>
  <si>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</si>
  <si>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</si>
  <si>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</si>
  <si>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</si>
  <si>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</si>
  <si>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</si>
  <si>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</si>
  <si>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</si>
  <si>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</si>
  <si>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</si>
  <si>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</si>
  <si>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</si>
  <si>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</si>
  <si>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</si>
  <si>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</si>
  <si>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</si>
  <si>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</si>
  <si>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</si>
  <si>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</si>
  <si>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</si>
  <si>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</si>
  <si>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</si>
  <si>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</si>
  <si>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</si>
  <si>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</si>
  <si>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</si>
  <si>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</si>
  <si>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</si>
  <si>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</si>
  <si>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</si>
  <si>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</si>
  <si>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</si>
  <si>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</si>
  <si>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</si>
  <si>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</si>
  <si>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</si>
  <si>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</si>
  <si>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</si>
  <si>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</si>
  <si>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</si>
  <si>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</si>
  <si>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</si>
  <si>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</si>
  <si>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</si>
  <si>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</si>
  <si>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</si>
  <si>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</si>
  <si>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</si>
  <si>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</si>
  <si>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</si>
  <si>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</si>
  <si>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</si>
  <si>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</si>
  <si>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</si>
  <si>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</si>
  <si>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</si>
  <si>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</si>
  <si>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</si>
  <si>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</si>
  <si>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</si>
  <si>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</si>
  <si>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</si>
  <si>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</si>
  <si>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</si>
  <si>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</si>
  <si>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</si>
  <si>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</si>
  <si>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</si>
  <si>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</si>
  <si>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</si>
  <si>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</si>
  <si>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</si>
  <si>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</si>
  <si>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</si>
  <si>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</si>
  <si>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</si>
  <si>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</si>
  <si>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</si>
  <si>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</si>
  <si>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</si>
  <si>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</si>
  <si>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</si>
  <si>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</si>
  <si>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</si>
  <si>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</si>
  <si>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</si>
  <si>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</si>
  <si>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</si>
  <si>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</si>
  <si>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</si>
  <si>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</si>
  <si>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</si>
  <si>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</si>
  <si>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</si>
  <si>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</si>
  <si>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</si>
  <si>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</si>
  <si>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</si>
  <si>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</si>
  <si>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</si>
  <si>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</si>
  <si>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</si>
  <si>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</si>
  <si>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</si>
  <si>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</si>
  <si>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</si>
  <si>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</si>
  <si>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</si>
  <si>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</si>
  <si>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</si>
  <si>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</si>
  <si>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</si>
  <si>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</si>
  <si>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</si>
  <si>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</si>
  <si>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</si>
  <si>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</si>
  <si>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</si>
  <si>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</si>
  <si>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</si>
  <si>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</si>
  <si>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</si>
  <si>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</si>
  <si>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</si>
  <si>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</si>
  <si>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</si>
  <si>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</si>
  <si>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</si>
  <si>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</si>
  <si>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</si>
  <si>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</si>
  <si>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</si>
  <si>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</si>
  <si>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</si>
  <si>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</si>
  <si>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</si>
  <si>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</si>
  <si>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</si>
  <si>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</si>
  <si>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</si>
  <si>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</si>
  <si>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</si>
  <si>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</si>
  <si>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</si>
  <si>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</si>
  <si>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</si>
  <si>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</si>
  <si>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</si>
  <si>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</si>
  <si>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</si>
  <si>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</si>
  <si>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</si>
  <si>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</si>
  <si>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</si>
  <si>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</si>
  <si>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</si>
  <si>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</si>
  <si>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</si>
  <si>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</si>
  <si>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</si>
  <si>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</si>
  <si>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</si>
  <si>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</si>
  <si>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</si>
  <si>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</si>
  <si>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</si>
  <si>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</si>
  <si>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</si>
  <si>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</si>
  <si>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</si>
  <si>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</si>
  <si>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</si>
  <si>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</si>
  <si>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</si>
  <si>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</si>
  <si>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</si>
  <si>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</si>
  <si>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</si>
  <si>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</si>
  <si>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</si>
  <si>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</si>
  <si>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</si>
  <si>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</si>
  <si>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</si>
  <si>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</si>
  <si>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</si>
  <si>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</si>
  <si>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</si>
  <si>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</si>
  <si>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</si>
  <si>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</si>
  <si>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</si>
  <si>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</si>
  <si>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</si>
  <si>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</si>
  <si>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</si>
  <si>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</si>
  <si>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</si>
  <si>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</si>
  <si>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</si>
  <si>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</si>
  <si>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</si>
  <si>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</si>
  <si>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</si>
  <si>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</si>
  <si>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</si>
  <si>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</si>
  <si>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</si>
  <si>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</si>
  <si>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</si>
  <si>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</si>
  <si>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</si>
  <si>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</si>
  <si>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</si>
  <si>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</si>
  <si>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</si>
  <si>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</si>
  <si>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</si>
  <si>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</si>
  <si>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</si>
  <si>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</si>
  <si>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</si>
  <si>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</si>
  <si>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</si>
  <si>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</si>
  <si>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</si>
  <si>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</si>
  <si>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</si>
  <si>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</si>
  <si>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</si>
  <si>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</si>
  <si>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</si>
  <si>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</si>
  <si>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</si>
  <si>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</si>
  <si>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</si>
  <si>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</si>
  <si>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</si>
  <si>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</si>
  <si>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</si>
  <si>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</si>
  <si>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</si>
  <si>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</si>
  <si>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</si>
  <si>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</si>
  <si>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</si>
  <si>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</si>
  <si>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</si>
  <si>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</si>
  <si>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</si>
  <si>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</si>
  <si>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</si>
  <si>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</si>
  <si>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</si>
  <si>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</si>
  <si>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</si>
  <si>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</si>
  <si>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</si>
  <si>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</si>
  <si>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</si>
  <si>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</si>
  <si>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</si>
  <si>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</si>
  <si>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</si>
  <si>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</si>
  <si>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</si>
  <si>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</si>
  <si>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</si>
  <si>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</si>
  <si>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</si>
  <si>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</si>
  <si>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</si>
  <si>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</si>
  <si>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</si>
  <si>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</si>
  <si>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</si>
  <si>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</si>
  <si>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</si>
  <si>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</si>
  <si>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</si>
  <si>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</si>
  <si>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</si>
  <si>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</si>
  <si>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</si>
  <si>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</si>
  <si>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</si>
  <si>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</si>
  <si>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</si>
  <si>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</si>
  <si>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</si>
  <si>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</si>
  <si>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</si>
  <si>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</si>
  <si>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</si>
  <si>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</si>
  <si>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</si>
  <si>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</si>
  <si>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</si>
  <si>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</si>
  <si>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</si>
  <si>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</si>
  <si>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</si>
  <si>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</si>
  <si>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</si>
  <si>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</si>
  <si>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</si>
  <si>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</si>
  <si>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</si>
  <si>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</si>
  <si>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</si>
  <si>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</si>
  <si>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</si>
  <si>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</si>
  <si>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</si>
  <si>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</si>
  <si>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</si>
  <si>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</si>
  <si>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</si>
  <si>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</si>
  <si>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</si>
  <si>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</si>
  <si>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</si>
  <si>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</si>
  <si>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</si>
  <si>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</si>
  <si>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</si>
  <si>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</si>
  <si>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</si>
  <si>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</si>
  <si>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</si>
  <si>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</si>
  <si>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</si>
  <si>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</si>
  <si>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</si>
  <si>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</si>
  <si>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</si>
  <si>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</si>
  <si>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</si>
  <si>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</si>
  <si>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</si>
  <si>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</si>
  <si>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</si>
  <si>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</si>
  <si>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</si>
  <si>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</si>
  <si>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</si>
  <si>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</si>
  <si>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</si>
  <si>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</si>
  <si>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</si>
  <si>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</si>
  <si>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</si>
  <si>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</si>
  <si>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</si>
  <si>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</si>
  <si>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</si>
  <si>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</si>
  <si>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</si>
  <si>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</si>
  <si>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</si>
  <si>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</si>
  <si>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</si>
  <si>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</si>
  <si>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</si>
  <si>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</si>
  <si>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</si>
  <si>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</si>
  <si>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</si>
  <si>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</si>
  <si>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</si>
  <si>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</si>
  <si>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</si>
  <si>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</si>
  <si>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</si>
  <si>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</si>
  <si>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</si>
  <si>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</si>
  <si>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</si>
  <si>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</si>
  <si>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</si>
  <si>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</si>
  <si>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</si>
  <si>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</si>
  <si>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</si>
  <si>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</si>
  <si>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</si>
  <si>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</si>
  <si>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</si>
  <si>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</si>
  <si>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</si>
  <si>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</si>
  <si>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</si>
  <si>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</si>
  <si>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</si>
  <si>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</si>
  <si>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</si>
  <si>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</si>
  <si>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</si>
  <si>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</si>
  <si>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</si>
  <si>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</si>
  <si>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</si>
  <si>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</si>
  <si>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</si>
  <si>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</si>
  <si>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</si>
  <si>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</si>
  <si>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</si>
  <si>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</si>
  <si>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</si>
  <si>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</si>
  <si>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</si>
  <si>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</si>
  <si>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</si>
  <si>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</si>
  <si>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</si>
  <si>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</si>
  <si>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</si>
  <si>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</si>
  <si>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</si>
  <si>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</si>
  <si>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</si>
  <si>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</si>
  <si>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</si>
  <si>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</si>
  <si>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</si>
  <si>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</si>
  <si>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</si>
  <si>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</si>
  <si>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</si>
  <si>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</si>
  <si>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</si>
  <si>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</si>
  <si>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</si>
  <si>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</si>
  <si>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</si>
  <si>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</si>
  <si>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</si>
  <si>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</si>
  <si>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</si>
  <si>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</si>
  <si>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</si>
  <si>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</si>
  <si>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</si>
  <si>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</si>
  <si>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</si>
  <si>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</si>
  <si>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</si>
  <si>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</si>
  <si>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</si>
  <si>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</si>
  <si>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</si>
  <si>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</si>
  <si>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</si>
  <si>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</si>
  <si>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</si>
  <si>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</si>
  <si>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</si>
  <si>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</si>
  <si>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</si>
  <si>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</si>
  <si>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</si>
  <si>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</si>
  <si>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</si>
  <si>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</si>
  <si>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</si>
  <si>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</si>
  <si>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</si>
  <si>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</si>
  <si>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</si>
  <si>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</si>
  <si>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</si>
  <si>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</si>
  <si>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</si>
  <si>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</si>
  <si>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</si>
  <si>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</si>
  <si>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</si>
  <si>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</si>
  <si>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</si>
  <si>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</si>
  <si>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</si>
  <si>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</si>
  <si>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</si>
  <si>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</si>
  <si>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</si>
  <si>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</si>
  <si>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</si>
  <si>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</si>
  <si>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</si>
  <si>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</si>
  <si>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</si>
  <si>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</si>
  <si>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</si>
  <si>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</si>
  <si>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</si>
  <si>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</si>
  <si>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</si>
  <si>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</si>
  <si>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</si>
  <si>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</si>
  <si>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</si>
  <si>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</si>
  <si>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</si>
  <si>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</si>
  <si>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</si>
  <si>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</si>
  <si>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</si>
  <si>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</si>
  <si>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</si>
  <si>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</si>
  <si>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</si>
  <si>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</si>
  <si>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</si>
  <si>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</si>
  <si>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</si>
  <si>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</si>
  <si>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</si>
  <si>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</si>
  <si>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</si>
  <si>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</si>
  <si>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</si>
  <si>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</si>
  <si>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</si>
  <si>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</si>
  <si>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</si>
  <si>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</si>
  <si>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</si>
  <si>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</si>
  <si>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</si>
  <si>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</si>
  <si>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</si>
  <si>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</si>
  <si>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</si>
  <si>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</si>
  <si>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</si>
  <si>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</si>
  <si>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</si>
  <si>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</si>
  <si>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</si>
  <si>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</si>
  <si>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</si>
  <si>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</si>
  <si>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</si>
  <si>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</si>
  <si>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</si>
  <si>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</si>
  <si>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</si>
  <si>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</si>
  <si>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</si>
  <si>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</si>
  <si>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</si>
  <si>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</si>
  <si>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</si>
  <si>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</si>
  <si>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</si>
  <si>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</si>
  <si>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</si>
  <si>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</si>
  <si>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</si>
  <si>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</si>
  <si>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</si>
  <si>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</si>
  <si>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</si>
  <si>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</si>
  <si>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</si>
  <si>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</si>
  <si>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</si>
  <si>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</si>
  <si>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</si>
  <si>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</si>
  <si>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</si>
  <si>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</si>
  <si>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</si>
  <si>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</si>
  <si>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</si>
  <si>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</si>
  <si>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</si>
  <si>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</si>
  <si>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</si>
  <si>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</si>
  <si>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</si>
  <si>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</si>
  <si>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</si>
  <si>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</si>
  <si>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</si>
  <si>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</si>
  <si>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</si>
  <si>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</si>
  <si>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</si>
  <si>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</si>
  <si>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</si>
  <si>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</si>
  <si>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</si>
  <si>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</si>
  <si>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</si>
  <si>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</si>
  <si>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</si>
  <si>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</si>
  <si>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</si>
  <si>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</si>
  <si>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</si>
  <si>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</si>
  <si>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</si>
  <si>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</si>
  <si>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</si>
  <si>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</si>
  <si>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</si>
  <si>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</si>
  <si>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</si>
  <si>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</si>
  <si>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</si>
  <si>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</si>
  <si>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</si>
  <si>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</si>
  <si>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</si>
  <si>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</si>
  <si>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</si>
  <si>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</si>
  <si>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</si>
  <si>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</si>
  <si>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</si>
  <si>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</si>
  <si>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</si>
  <si>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</si>
  <si>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</si>
  <si>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</si>
  <si>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</si>
  <si>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</si>
  <si>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</si>
  <si>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</si>
  <si>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</si>
  <si>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</si>
  <si>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</si>
  <si>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</si>
  <si>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</si>
  <si>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</si>
  <si>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</si>
  <si>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</si>
  <si>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</si>
  <si>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</si>
  <si>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</si>
  <si>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</si>
  <si>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</si>
  <si>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</si>
  <si>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</si>
  <si>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</si>
  <si>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</si>
  <si>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</si>
  <si>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</si>
  <si>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</si>
  <si>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</si>
  <si>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</si>
  <si>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</si>
  <si>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</si>
  <si>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</si>
  <si>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</si>
  <si>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</si>
  <si>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</si>
  <si>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</si>
  <si>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</si>
  <si>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</si>
  <si>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</si>
  <si>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</si>
  <si>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</si>
  <si>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</si>
  <si>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</si>
  <si>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</si>
  <si>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</si>
  <si>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</si>
  <si>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</si>
  <si>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</si>
  <si>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</si>
  <si>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</si>
  <si>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</si>
  <si>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</si>
  <si>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</si>
  <si>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</si>
  <si>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</si>
  <si>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</si>
  <si>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</si>
  <si>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</si>
  <si>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</si>
  <si>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</si>
  <si>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</si>
  <si>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</si>
  <si>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</si>
  <si>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</si>
  <si>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</si>
  <si>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</si>
  <si>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</si>
  <si>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</si>
  <si>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</si>
  <si>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</si>
  <si>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</si>
  <si>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</si>
  <si>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</si>
  <si>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</si>
  <si>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</si>
  <si>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</si>
  <si>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</si>
  <si>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</si>
  <si>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</si>
  <si>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</si>
  <si>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</si>
  <si>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</si>
  <si>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</si>
  <si>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</si>
  <si>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</si>
  <si>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</si>
  <si>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</si>
  <si>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</si>
  <si>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</si>
  <si>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</si>
  <si>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</si>
  <si>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</si>
  <si>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</si>
  <si>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</si>
  <si>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</si>
  <si>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</si>
  <si>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</si>
  <si>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</si>
  <si>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</si>
  <si>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</si>
  <si>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</si>
  <si>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</si>
  <si>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</si>
  <si>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</si>
  <si>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</si>
  <si>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</si>
  <si>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</si>
  <si>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</si>
  <si>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</si>
  <si>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</si>
  <si>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</si>
  <si>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</si>
  <si>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</si>
  <si>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</si>
  <si>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</si>
  <si>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</si>
  <si>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</si>
  <si>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</si>
  <si>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</si>
  <si>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</si>
  <si>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</si>
  <si>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</si>
  <si>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</si>
  <si>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</si>
  <si>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</si>
  <si>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</si>
  <si>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</si>
  <si>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</si>
  <si>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</si>
  <si>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</si>
  <si>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</si>
  <si>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</si>
  <si>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</si>
  <si>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</si>
  <si>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</si>
  <si>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</si>
  <si>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</si>
  <si>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</si>
  <si>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</si>
  <si>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</si>
  <si>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</si>
  <si>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</si>
  <si>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</si>
  <si>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</si>
  <si>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</si>
  <si>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</si>
  <si>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</si>
  <si>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</si>
  <si>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</si>
  <si>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</si>
  <si>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</si>
  <si>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</si>
  <si>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</si>
  <si>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</si>
  <si>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</si>
  <si>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</si>
  <si>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</si>
  <si>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</si>
  <si>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</si>
  <si>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</si>
  <si>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</si>
  <si>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</si>
  <si>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</si>
  <si>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</si>
  <si>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</si>
  <si>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</si>
  <si>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</si>
  <si>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</si>
  <si>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</si>
  <si>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</si>
  <si>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</si>
  <si>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</si>
  <si>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</si>
  <si>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</si>
  <si>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</si>
  <si>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</si>
  <si>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</si>
  <si>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</si>
  <si>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</si>
  <si>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</si>
  <si>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</si>
  <si>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</si>
  <si>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</si>
  <si>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</si>
  <si>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</si>
  <si>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</si>
  <si>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</si>
  <si>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</si>
  <si>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</si>
  <si>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</si>
  <si>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</si>
  <si>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</si>
  <si>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</si>
  <si>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</si>
  <si>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</si>
  <si>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</si>
  <si>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</si>
  <si>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</si>
  <si>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</si>
  <si>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</si>
  <si>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</si>
  <si>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</si>
  <si>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</si>
  <si>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</si>
  <si>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</si>
  <si>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</si>
  <si>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</si>
  <si>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</si>
  <si>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</si>
  <si>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</si>
  <si>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</si>
  <si>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</si>
  <si>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</si>
  <si>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</si>
  <si>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</si>
  <si>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</si>
  <si>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</si>
  <si>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</si>
  <si>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</si>
  <si>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</si>
  <si>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</si>
  <si>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</si>
  <si>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</si>
  <si>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</si>
  <si>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</si>
  <si>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</si>
  <si>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</si>
  <si>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</si>
  <si>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</si>
  <si>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</si>
  <si>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</si>
  <si>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</si>
  <si>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</si>
  <si>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</si>
  <si>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</si>
  <si>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</si>
  <si>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</si>
  <si>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</si>
  <si>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</si>
  <si>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</si>
  <si>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</si>
  <si>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</si>
  <si>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</si>
  <si>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</si>
  <si>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</si>
  <si>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</si>
  <si>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</si>
  <si>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</si>
  <si>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</si>
  <si>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</si>
  <si>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</si>
  <si>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</si>
  <si>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</si>
  <si>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</si>
  <si>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</si>
  <si>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</si>
  <si>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</si>
  <si>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</si>
  <si>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</si>
  <si>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</si>
  <si>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</si>
  <si>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</si>
  <si>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</si>
  <si>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</si>
  <si>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</si>
  <si>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</si>
  <si>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</si>
  <si>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</si>
  <si>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</si>
  <si>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</si>
  <si>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</si>
  <si>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</si>
  <si>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</si>
  <si>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</si>
  <si>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</si>
  <si>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</si>
  <si>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</si>
  <si>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</si>
  <si>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</si>
  <si>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</si>
  <si>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</si>
  <si>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</si>
  <si>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</si>
  <si>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</si>
  <si>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</si>
  <si>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</si>
  <si>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</si>
  <si>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</si>
  <si>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</si>
  <si>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</si>
  <si>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</si>
  <si>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</si>
  <si>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</si>
  <si>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</si>
  <si>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</si>
  <si>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</si>
  <si>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</si>
  <si>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</si>
  <si>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</si>
  <si>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</si>
  <si>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</si>
  <si>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</si>
  <si>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</si>
  <si>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</si>
  <si>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</si>
  <si>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</si>
  <si>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</si>
  <si>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</si>
  <si>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</si>
  <si>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</si>
  <si>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</si>
  <si>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</si>
  <si>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</si>
  <si>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</si>
  <si>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</si>
  <si>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</si>
  <si>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</si>
  <si>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</si>
  <si>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</si>
  <si>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</si>
  <si>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</si>
  <si>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</si>
  <si>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</si>
  <si>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</si>
  <si>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</si>
  <si>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</si>
  <si>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</si>
  <si>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</si>
  <si>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</si>
  <si>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</si>
  <si>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</si>
  <si>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</si>
  <si>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</si>
  <si>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</si>
  <si>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</si>
  <si>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</si>
  <si>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</si>
  <si>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</si>
  <si>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</si>
  <si>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</si>
  <si>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</si>
  <si>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</si>
  <si>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</si>
  <si>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</si>
  <si>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</si>
  <si>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</si>
  <si>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</si>
  <si>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</si>
  <si>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</si>
  <si>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</si>
  <si>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</si>
  <si>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</si>
  <si>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</si>
  <si>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</si>
  <si>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</si>
  <si>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</si>
  <si>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</si>
  <si>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</si>
  <si>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</si>
  <si>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</si>
  <si>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</si>
  <si>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</si>
  <si>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</si>
  <si>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</si>
  <si>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</si>
  <si>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</si>
  <si>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</si>
  <si>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</si>
  <si>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</si>
  <si>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</si>
  <si>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</si>
  <si>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</si>
  <si>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</si>
  <si>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</si>
  <si>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</si>
  <si>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</si>
  <si>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</si>
  <si>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</si>
  <si>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</si>
  <si>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</si>
  <si>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</si>
  <si>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</si>
  <si>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</si>
  <si>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</si>
  <si>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</si>
  <si>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</si>
  <si>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</si>
  <si>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</si>
  <si>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</si>
  <si>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</si>
  <si>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</si>
  <si>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</si>
  <si>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</si>
  <si>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</si>
  <si>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</si>
  <si>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</si>
  <si>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</si>
  <si>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</si>
  <si>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</si>
  <si>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</si>
  <si>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</si>
  <si>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</si>
  <si>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</si>
  <si>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</si>
  <si>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</si>
  <si>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</si>
  <si>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</si>
  <si>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</si>
  <si>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</si>
  <si>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</si>
  <si>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</si>
  <si>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</si>
  <si>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</si>
  <si>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</si>
  <si>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</si>
  <si>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</si>
  <si>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</si>
  <si>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</si>
  <si>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</si>
  <si>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</si>
  <si>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</si>
  <si>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</si>
  <si>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</si>
  <si>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</si>
  <si>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</si>
  <si>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</si>
  <si>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</si>
  <si>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</si>
  <si>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</si>
  <si>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</si>
  <si>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</si>
  <si>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</si>
  <si>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</si>
  <si>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</si>
  <si>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</si>
  <si>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</si>
  <si>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</si>
  <si>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</si>
  <si>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</si>
  <si>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</si>
  <si>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</si>
  <si>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</si>
  <si>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</si>
  <si>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</si>
  <si>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</si>
  <si>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</si>
  <si>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</si>
  <si>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</si>
  <si>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</si>
  <si>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</si>
  <si>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</si>
  <si>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</si>
  <si>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</si>
  <si>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</si>
  <si>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</si>
  <si>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</si>
  <si>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</si>
  <si>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</si>
  <si>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</si>
  <si>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</si>
  <si>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</si>
  <si>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</si>
  <si>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</si>
  <si>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</si>
  <si>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</si>
  <si>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</si>
  <si>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</si>
  <si>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</si>
  <si>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</si>
  <si>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</si>
  <si>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</si>
  <si>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</si>
  <si>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</si>
  <si>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</si>
  <si>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</si>
  <si>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</si>
  <si>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</si>
  <si>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</si>
  <si>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</si>
  <si>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</si>
  <si>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</si>
  <si>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</si>
  <si>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</si>
  <si>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</si>
  <si>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</si>
  <si>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</si>
  <si>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</si>
  <si>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</si>
  <si>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</si>
  <si>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</si>
  <si>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</si>
  <si>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</si>
  <si>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</si>
  <si>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</si>
  <si>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</si>
  <si>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</si>
  <si>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</si>
  <si>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</si>
  <si>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</si>
  <si>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</si>
  <si>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</si>
  <si>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</si>
  <si>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</si>
  <si>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</si>
  <si>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</si>
  <si>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</si>
  <si>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</si>
  <si>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</si>
  <si>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</si>
  <si>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</si>
  <si>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</si>
  <si>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</si>
  <si>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</si>
  <si>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</si>
  <si>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</si>
  <si>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</si>
  <si>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</si>
  <si>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</si>
  <si>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</si>
  <si>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</si>
  <si>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</si>
  <si>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</si>
  <si>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</si>
  <si>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</si>
  <si>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</si>
  <si>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</si>
  <si>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</si>
  <si>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</si>
  <si>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</si>
  <si>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</si>
  <si>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</si>
  <si>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</si>
  <si>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</si>
  <si>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</si>
  <si>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</si>
  <si>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</si>
  <si>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</si>
  <si>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</si>
  <si>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</si>
  <si>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</si>
  <si>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</si>
  <si>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</si>
  <si>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</si>
  <si>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</si>
  <si>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</si>
  <si>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</si>
  <si>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</si>
  <si>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</si>
  <si>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</si>
  <si>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</si>
  <si>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</si>
  <si>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</si>
  <si>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</si>
  <si>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</si>
  <si>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</si>
  <si>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</si>
  <si>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</si>
  <si>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</si>
  <si>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</si>
  <si>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</si>
  <si>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</si>
  <si>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</si>
  <si>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</si>
  <si>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</si>
  <si>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</si>
  <si>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</si>
  <si>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</si>
  <si>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</si>
  <si>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</si>
  <si>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</si>
  <si>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</si>
  <si>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</si>
  <si>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</si>
  <si>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</si>
  <si>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</si>
  <si>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</si>
  <si>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</si>
  <si>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</si>
  <si>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</si>
  <si>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</si>
  <si>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</si>
  <si>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</si>
  <si>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</si>
  <si>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</si>
  <si>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</si>
  <si>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</si>
  <si>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</si>
  <si>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</si>
  <si>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</si>
  <si>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</si>
  <si>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</si>
  <si>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</si>
  <si>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</si>
  <si>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</si>
  <si>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</si>
  <si>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</si>
  <si>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</si>
  <si>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</si>
  <si>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</si>
  <si>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</si>
  <si>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</si>
  <si>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</si>
  <si>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</si>
  <si>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</si>
  <si>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</si>
  <si>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</si>
  <si>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</si>
  <si>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</si>
  <si>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</si>
  <si>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</si>
  <si>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</si>
  <si>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</si>
  <si>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</si>
  <si>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</si>
  <si>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</si>
  <si>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</si>
  <si>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</si>
  <si>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</si>
  <si>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</si>
  <si>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</si>
  <si>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</si>
  <si>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</si>
  <si>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</si>
  <si>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</si>
  <si>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</si>
  <si>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</si>
  <si>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</si>
  <si>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</si>
  <si>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</si>
  <si>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</si>
  <si>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</si>
  <si>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</si>
  <si>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</si>
  <si>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</si>
  <si>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</si>
  <si>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</si>
  <si>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</si>
  <si>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</si>
  <si>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</si>
  <si>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</si>
  <si>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</si>
  <si>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</si>
  <si>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</si>
  <si>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</si>
  <si>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</si>
  <si>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</si>
  <si>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</si>
  <si>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</si>
  <si>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</si>
  <si>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</si>
  <si>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</si>
  <si>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</si>
  <si>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</si>
  <si>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</si>
  <si>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</si>
  <si>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</si>
  <si>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</si>
  <si>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</si>
  <si>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</si>
  <si>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</si>
  <si>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</si>
  <si>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</si>
  <si>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</si>
  <si>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</si>
  <si>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</si>
  <si>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</si>
  <si>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</si>
  <si>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</si>
  <si>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</si>
  <si>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</si>
  <si>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</si>
  <si>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</si>
  <si>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</si>
  <si>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</si>
  <si>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</si>
  <si>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</si>
  <si>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</si>
  <si>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</si>
  <si>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</si>
  <si>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</si>
  <si>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</si>
  <si>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</si>
  <si>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</si>
  <si>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</si>
  <si>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</si>
  <si>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</si>
  <si>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</si>
  <si>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</si>
  <si>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</si>
  <si>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</si>
  <si>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</si>
  <si>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</si>
  <si>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</si>
  <si>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</si>
  <si>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</si>
  <si>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</si>
  <si>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</si>
  <si>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</si>
  <si>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</si>
  <si>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</si>
  <si>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</si>
  <si>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</si>
  <si>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</si>
  <si>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</si>
  <si>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</si>
  <si>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</si>
  <si>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</si>
  <si>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</si>
  <si>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</si>
  <si>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</si>
  <si>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</si>
  <si>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</si>
  <si>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</si>
  <si>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</si>
  <si>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</si>
  <si>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</si>
  <si>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</si>
  <si>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</si>
  <si>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</si>
  <si>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</si>
  <si>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</si>
  <si>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</si>
  <si>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</si>
  <si>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</si>
  <si>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</si>
  <si>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</si>
  <si>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</si>
  <si>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</si>
  <si>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</si>
  <si>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</si>
  <si>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</si>
  <si>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</si>
  <si>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</si>
  <si>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</si>
  <si>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</si>
  <si>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</si>
  <si>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</si>
  <si>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</si>
  <si>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</si>
  <si>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</si>
  <si>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</si>
  <si>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</si>
  <si>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</si>
  <si>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</si>
  <si>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</si>
  <si>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</si>
  <si>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</si>
  <si>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</si>
  <si>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</si>
  <si>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</si>
  <si>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</si>
  <si>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</si>
  <si>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</si>
  <si>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</si>
  <si>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</si>
  <si>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</si>
  <si>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</si>
  <si>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</si>
  <si>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</si>
  <si>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</si>
  <si>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</si>
  <si>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</si>
  <si>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</si>
  <si>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</si>
  <si>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</si>
  <si>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</si>
  <si>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</si>
  <si>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</si>
  <si>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</si>
  <si>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</si>
  <si>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</si>
  <si>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</si>
  <si>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</si>
  <si>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</si>
  <si>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</si>
  <si>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</si>
  <si>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</si>
  <si>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</si>
  <si>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</si>
  <si>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</si>
  <si>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</si>
  <si>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</si>
  <si>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</si>
  <si>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</si>
  <si>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</si>
  <si>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</si>
  <si>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</si>
  <si>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</si>
  <si>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</si>
  <si>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</si>
  <si>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</si>
  <si>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</si>
  <si>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</si>
  <si>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</si>
  <si>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</si>
  <si>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</si>
  <si>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</si>
  <si>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</si>
  <si>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</si>
  <si>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</si>
  <si>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</si>
  <si>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</si>
  <si>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</si>
  <si>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</si>
  <si>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</si>
  <si>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</si>
  <si>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</si>
  <si>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</si>
  <si>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</si>
  <si>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</si>
  <si>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</si>
  <si>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</si>
  <si>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</si>
  <si>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</si>
  <si>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</si>
  <si>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</si>
  <si>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</si>
  <si>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</si>
  <si>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</si>
  <si>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</si>
  <si>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</si>
  <si>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</si>
  <si>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</si>
  <si>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</si>
  <si>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</si>
  <si>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</si>
  <si>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</si>
  <si>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</si>
  <si>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</si>
  <si>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</si>
  <si>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</si>
  <si>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</si>
  <si>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</si>
  <si>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</si>
  <si>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</si>
  <si>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</si>
  <si>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</si>
  <si>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</si>
  <si>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</si>
  <si>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</si>
  <si>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</si>
  <si>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</si>
  <si>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</si>
  <si>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</si>
  <si>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</si>
  <si>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</si>
  <si>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</si>
  <si>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</si>
  <si>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</si>
  <si>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</si>
  <si>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</si>
  <si>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</si>
  <si>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</si>
  <si>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</si>
  <si>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</si>
  <si>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</si>
  <si>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</si>
  <si>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</si>
  <si>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</si>
  <si>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</si>
  <si>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</si>
  <si>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</si>
  <si>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</si>
  <si>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</si>
  <si>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</si>
  <si>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</si>
  <si>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</si>
  <si>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</si>
  <si>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</si>
  <si>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</si>
  <si>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</si>
  <si>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</si>
  <si>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</si>
  <si>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</si>
  <si>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</si>
  <si>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</si>
  <si>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</si>
  <si>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</si>
  <si>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</si>
  <si>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</si>
  <si>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</si>
  <si>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</si>
  <si>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</si>
  <si>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</si>
  <si>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</si>
  <si>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</si>
  <si>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</si>
  <si>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</si>
  <si>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</si>
  <si>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</si>
  <si>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</si>
  <si>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</si>
  <si>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</si>
  <si>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</si>
  <si>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</si>
  <si>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</si>
  <si>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</si>
  <si>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</si>
  <si>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</si>
  <si>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</si>
  <si>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</si>
  <si>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</si>
  <si>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</si>
  <si>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</si>
  <si>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</si>
  <si>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</si>
  <si>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</si>
  <si>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</si>
  <si>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</si>
  <si>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</si>
  <si>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</si>
  <si>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</si>
  <si>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</si>
  <si>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</si>
  <si>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</si>
  <si>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</si>
  <si>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</si>
  <si>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</si>
  <si>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</si>
  <si>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</si>
  <si>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</si>
  <si>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</si>
  <si>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</si>
  <si>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</si>
  <si>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</si>
  <si>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</si>
  <si>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</si>
  <si>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</si>
  <si>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</si>
  <si>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</si>
  <si>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</si>
  <si>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</si>
  <si>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</si>
  <si>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</si>
  <si>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</si>
  <si>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</si>
  <si>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</si>
  <si>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</si>
  <si>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</si>
  <si>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</si>
  <si>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</si>
  <si>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</si>
  <si>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</si>
  <si>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</si>
  <si>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</si>
  <si>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</si>
  <si>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</si>
  <si>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</si>
  <si>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</si>
  <si>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</si>
  <si>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</si>
  <si>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</si>
  <si>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</si>
  <si>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</si>
  <si>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</si>
  <si>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</si>
  <si>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</si>
  <si>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</si>
  <si>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</si>
  <si>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</si>
  <si>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</si>
  <si>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</si>
  <si>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</si>
  <si>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</si>
  <si>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</si>
  <si>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</si>
  <si>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</si>
  <si>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</si>
  <si>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</si>
  <si>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</si>
  <si>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</si>
  <si>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</si>
  <si>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</si>
  <si>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</si>
  <si>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</si>
  <si>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</si>
  <si>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</si>
  <si>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</si>
  <si>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</si>
  <si>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</si>
  <si>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</si>
  <si>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</si>
  <si>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</si>
  <si>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</si>
  <si>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</si>
  <si>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</si>
  <si>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</si>
  <si>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</si>
  <si>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</si>
  <si>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</si>
  <si>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</si>
  <si>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</si>
  <si>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</si>
  <si>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</si>
  <si>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</si>
  <si>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</si>
  <si>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</si>
  <si>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</si>
  <si>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</si>
  <si>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</si>
  <si>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</si>
  <si>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</si>
  <si>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</si>
  <si>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</si>
  <si>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</si>
  <si>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</si>
  <si>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</si>
  <si>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</si>
  <si>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</si>
  <si>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</si>
  <si>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</si>
  <si>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</si>
  <si>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</si>
  <si>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</si>
  <si>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</si>
  <si>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</si>
  <si>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</si>
  <si>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</si>
  <si>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</si>
  <si>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</si>
  <si>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</si>
  <si>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</si>
  <si>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</si>
  <si>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</si>
  <si>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</si>
  <si>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</si>
  <si>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</si>
  <si>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</si>
  <si>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</si>
  <si>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</si>
  <si>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</si>
  <si>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</si>
  <si>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</si>
  <si>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</si>
  <si>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</si>
  <si>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</si>
  <si>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</si>
  <si>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</si>
  <si>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</si>
  <si>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</si>
  <si>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</si>
  <si>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</si>
  <si>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</si>
  <si>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</si>
  <si>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</si>
  <si>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</si>
  <si>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</si>
  <si>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</si>
  <si>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</si>
  <si>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</si>
  <si>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</si>
  <si>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</si>
  <si>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</si>
  <si>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</si>
  <si>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</si>
  <si>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</si>
  <si>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</si>
  <si>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</si>
  <si>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</si>
  <si>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</si>
  <si>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</si>
  <si>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</si>
  <si>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</si>
  <si>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</si>
  <si>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</si>
  <si>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</si>
  <si>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</si>
  <si>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</si>
  <si>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</si>
  <si>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</si>
  <si>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</si>
  <si>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</si>
  <si>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</si>
  <si>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</si>
  <si>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</si>
  <si>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</si>
  <si>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</si>
  <si>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</si>
  <si>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</si>
  <si>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</si>
  <si>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</si>
  <si>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</si>
  <si>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</si>
  <si>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</si>
  <si>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</si>
  <si>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</si>
  <si>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</si>
  <si>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</si>
  <si>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</si>
  <si>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</si>
  <si>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</si>
  <si>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</si>
  <si>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</si>
  <si>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</si>
  <si>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</si>
  <si>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</si>
  <si>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</si>
  <si>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</si>
  <si>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</si>
  <si>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</si>
  <si>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</si>
  <si>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</si>
  <si>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</si>
  <si>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</si>
  <si>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</si>
  <si>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</si>
  <si>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</si>
  <si>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</si>
  <si>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</si>
  <si>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</si>
  <si>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</si>
  <si>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</si>
  <si>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</si>
  <si>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</si>
  <si>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</si>
  <si>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</si>
  <si>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</si>
  <si>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</si>
  <si>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</si>
  <si>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</si>
  <si>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</si>
  <si>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</si>
  <si>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</si>
  <si>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</si>
  <si>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</si>
  <si>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</si>
  <si>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</si>
  <si>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</si>
  <si>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</si>
  <si>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</si>
  <si>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</si>
  <si>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</si>
  <si>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</si>
  <si>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</si>
  <si>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</si>
  <si>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</si>
  <si>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</si>
  <si>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</si>
  <si>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</si>
  <si>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</si>
  <si>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</si>
  <si>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</si>
  <si>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</si>
  <si>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</si>
  <si>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</si>
  <si>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</si>
  <si>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</si>
  <si>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</si>
  <si>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</si>
  <si>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</si>
  <si>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</si>
  <si>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</si>
  <si>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</si>
  <si>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</si>
  <si>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</si>
  <si>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</si>
  <si>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</si>
  <si>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</si>
  <si>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</si>
  <si>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</si>
  <si>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</si>
  <si>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</si>
  <si>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</si>
  <si>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</si>
  <si>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</si>
  <si>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</si>
  <si>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</si>
  <si>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</si>
  <si>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</si>
  <si>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</si>
  <si>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</si>
  <si>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</si>
  <si>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</si>
  <si>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</si>
  <si>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</si>
  <si>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</si>
  <si>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</si>
  <si>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</si>
  <si>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</si>
  <si>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</si>
  <si>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</si>
  <si>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</si>
  <si>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</si>
  <si>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</si>
  <si>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</si>
  <si>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</si>
  <si>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</si>
  <si>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</si>
  <si>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</si>
  <si>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</si>
  <si>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</si>
  <si>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</si>
  <si>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</si>
  <si>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</si>
  <si>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</si>
  <si>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</si>
  <si>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</si>
  <si>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</si>
  <si>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</si>
  <si>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</si>
  <si>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</si>
  <si>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</si>
  <si>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</si>
  <si>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</si>
  <si>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</si>
  <si>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</si>
  <si>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</si>
  <si>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</si>
  <si>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</si>
  <si>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</si>
  <si>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</si>
  <si>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</si>
  <si>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</si>
  <si>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</si>
  <si>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</si>
  <si>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</si>
  <si>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</si>
  <si>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</si>
  <si>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</si>
  <si>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</si>
  <si>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</si>
  <si>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</si>
  <si>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</si>
  <si>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</si>
  <si>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</si>
  <si>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</si>
  <si>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</si>
  <si>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</si>
  <si>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</si>
  <si>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</si>
  <si>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</si>
  <si>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</si>
  <si>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</si>
  <si>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</si>
  <si>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</si>
  <si>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</si>
  <si>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</si>
  <si>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</si>
  <si>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</si>
  <si>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</si>
  <si>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</si>
  <si>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</si>
  <si>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</si>
  <si>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</si>
  <si>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</si>
  <si>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</si>
  <si>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</si>
  <si>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</si>
  <si>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</si>
  <si>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</si>
  <si>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</si>
  <si>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</si>
  <si>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</si>
  <si>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</si>
  <si>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</si>
  <si>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</si>
  <si>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</si>
  <si>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</si>
  <si>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</si>
  <si>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</si>
  <si>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</si>
  <si>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</si>
  <si>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</si>
  <si>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</si>
  <si>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</si>
  <si>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</si>
  <si>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</si>
  <si>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</si>
  <si>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</si>
  <si>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</si>
  <si>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</si>
  <si>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</si>
  <si>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</si>
  <si>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</si>
  <si>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</si>
  <si>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</si>
  <si>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</si>
  <si>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</si>
  <si>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</si>
  <si>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</si>
  <si>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</si>
  <si>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</si>
  <si>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</si>
  <si>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</si>
  <si>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</si>
  <si>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</si>
  <si>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</si>
  <si>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</si>
  <si>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</si>
  <si>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</si>
  <si>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</si>
  <si>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</si>
  <si>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</si>
  <si>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</si>
  <si>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</si>
  <si>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</si>
  <si>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</si>
  <si>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</si>
  <si>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</si>
  <si>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</si>
  <si>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</si>
  <si>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</si>
  <si>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</si>
  <si>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</si>
  <si>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</si>
  <si>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</si>
  <si>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</si>
  <si>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</si>
  <si>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</si>
  <si>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</si>
  <si>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</si>
  <si>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</si>
  <si>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</si>
  <si>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</si>
  <si>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</si>
  <si>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</si>
  <si>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</si>
  <si>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</si>
  <si>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</si>
  <si>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</si>
  <si>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</si>
  <si>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</si>
  <si>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</si>
  <si>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</si>
  <si>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</si>
  <si>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</si>
  <si>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</si>
  <si>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</si>
  <si>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</si>
  <si>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</si>
  <si>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</si>
  <si>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</si>
  <si>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</si>
  <si>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</si>
  <si>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</si>
  <si>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</si>
  <si>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</si>
  <si>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</si>
  <si>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</si>
  <si>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</si>
  <si>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</si>
  <si>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</si>
  <si>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</si>
  <si>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</si>
  <si>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</si>
  <si>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</si>
  <si>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</si>
  <si>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</si>
  <si>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</si>
  <si>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</si>
  <si>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</si>
  <si>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</si>
  <si>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</si>
  <si>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</si>
  <si>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</si>
  <si>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</si>
  <si>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</si>
  <si>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</si>
  <si>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</si>
  <si>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</si>
  <si>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</si>
  <si>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</si>
  <si>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</si>
  <si>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</si>
  <si>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</si>
  <si>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</si>
  <si>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</si>
  <si>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</si>
  <si>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</si>
  <si>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</si>
  <si>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</si>
  <si>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</si>
  <si>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</si>
  <si>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</si>
  <si>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</si>
  <si>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</si>
  <si>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</si>
  <si>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</si>
  <si>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</si>
  <si>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</si>
  <si>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</si>
  <si>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</si>
  <si>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</si>
  <si>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</si>
  <si>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</si>
  <si>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</si>
  <si>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</si>
  <si>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</si>
  <si>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</si>
  <si>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</si>
  <si>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</si>
  <si>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</si>
  <si>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</si>
  <si>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</si>
  <si>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</si>
  <si>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</si>
  <si>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</si>
  <si>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</si>
  <si>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</si>
  <si>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</si>
  <si>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</si>
  <si>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</si>
  <si>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</si>
  <si>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</si>
  <si>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</si>
  <si>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</si>
  <si>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</si>
  <si>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</si>
  <si>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</si>
  <si>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</si>
  <si>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</si>
  <si>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</si>
  <si>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</si>
  <si>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</si>
  <si>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</si>
  <si>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</si>
  <si>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</si>
  <si>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</si>
  <si>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</si>
  <si>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</si>
  <si>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</si>
  <si>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</si>
  <si>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</si>
  <si>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</si>
  <si>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</si>
  <si>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</si>
  <si>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</si>
  <si>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</si>
  <si>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</si>
  <si>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</si>
  <si>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</si>
  <si>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</si>
  <si>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</si>
  <si>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</si>
  <si>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</si>
  <si>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</si>
  <si>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</si>
  <si>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</si>
  <si>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</si>
  <si>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</si>
  <si>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</si>
  <si>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</si>
  <si>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</si>
  <si>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</si>
  <si>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</si>
  <si>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</si>
  <si>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</si>
  <si>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</si>
  <si>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</si>
  <si>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</si>
  <si>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</si>
  <si>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</si>
  <si>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</si>
  <si>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</si>
  <si>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</si>
  <si>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</si>
  <si>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</si>
  <si>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</si>
  <si>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</si>
  <si>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</si>
  <si>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</si>
  <si>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</si>
  <si>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</si>
  <si>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</si>
  <si>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</si>
  <si>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</si>
  <si>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</si>
  <si>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</si>
  <si>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</si>
  <si>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</si>
  <si>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</si>
  <si>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</si>
  <si>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</si>
  <si>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</si>
  <si>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</si>
  <si>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</si>
  <si>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</si>
  <si>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</si>
  <si>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</si>
  <si>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</si>
  <si>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</si>
  <si>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</si>
  <si>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</si>
  <si>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</si>
  <si>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</si>
  <si>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</si>
  <si>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</si>
  <si>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</si>
  <si>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</si>
  <si>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</si>
  <si>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</si>
  <si>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</si>
  <si>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</si>
  <si>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</si>
  <si>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</si>
  <si>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</si>
  <si>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</si>
  <si>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</si>
  <si>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</si>
  <si>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</si>
  <si>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</si>
  <si>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</si>
  <si>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</si>
  <si>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</si>
  <si>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</si>
  <si>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</si>
  <si>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</si>
  <si>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</si>
  <si>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</si>
  <si>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</si>
  <si>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</si>
  <si>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</si>
  <si>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</si>
  <si>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</si>
  <si>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</si>
  <si>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</si>
  <si>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</si>
  <si>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</si>
  <si>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</si>
  <si>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</si>
  <si>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</si>
  <si>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</si>
  <si>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</si>
  <si>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</si>
  <si>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</si>
  <si>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</si>
  <si>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</si>
  <si>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</si>
  <si>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</si>
  <si>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</si>
  <si>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</si>
  <si>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</si>
  <si>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</si>
  <si>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</si>
  <si>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</si>
  <si>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</si>
  <si>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</si>
  <si>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</si>
  <si>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</si>
  <si>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</si>
  <si>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</si>
  <si>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</si>
  <si>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</si>
  <si>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</si>
  <si>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</si>
  <si>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</si>
  <si>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</si>
  <si>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</si>
  <si>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</si>
  <si>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</si>
  <si>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</si>
  <si>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</si>
  <si>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</si>
  <si>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</si>
  <si>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</si>
  <si>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</si>
  <si>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</si>
  <si>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</si>
  <si>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</si>
  <si>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</si>
  <si>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</si>
  <si>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</si>
  <si>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</si>
  <si>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</si>
  <si>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</si>
  <si>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</si>
  <si>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</si>
  <si>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</si>
  <si>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</si>
  <si>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</si>
  <si>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</si>
  <si>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</si>
  <si>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</si>
  <si>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</si>
  <si>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</si>
  <si>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</si>
  <si>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</si>
  <si>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</si>
  <si>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</si>
  <si>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</si>
  <si>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</si>
  <si>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</si>
  <si>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</si>
  <si>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</si>
  <si>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</si>
  <si>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</si>
  <si>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</si>
  <si>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</si>
  <si>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</si>
  <si>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</si>
  <si>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</si>
  <si>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</si>
  <si>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</si>
  <si>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</si>
  <si>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</si>
  <si>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</si>
  <si>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</si>
  <si>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</si>
  <si>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</si>
  <si>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</si>
  <si>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</si>
  <si>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</si>
  <si>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</si>
  <si>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</si>
  <si>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</si>
  <si>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</si>
  <si>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</si>
  <si>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</si>
  <si>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</si>
  <si>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</si>
  <si>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</si>
  <si>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</si>
  <si>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</si>
  <si>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</si>
  <si>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</si>
  <si>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</si>
  <si>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</si>
  <si>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</si>
  <si>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</si>
  <si>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</si>
  <si>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</si>
  <si>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</si>
  <si>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</si>
  <si>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</si>
  <si>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</si>
  <si>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</si>
  <si>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</si>
  <si>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</si>
  <si>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</si>
  <si>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</si>
  <si>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</si>
  <si>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</si>
  <si>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</si>
  <si>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</si>
  <si>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</si>
  <si>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</si>
  <si>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</si>
  <si>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</si>
  <si>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</si>
  <si>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</si>
  <si>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</si>
  <si>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</si>
  <si>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</si>
  <si>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</si>
  <si>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</si>
  <si>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</si>
  <si>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</si>
  <si>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</si>
  <si>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</si>
  <si>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</si>
  <si>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</si>
  <si>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</si>
  <si>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</si>
  <si>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</si>
  <si>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</si>
  <si>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</si>
  <si>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</si>
  <si>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</si>
  <si>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</si>
  <si>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</si>
  <si>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</si>
  <si>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</si>
  <si>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</si>
  <si>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</si>
  <si>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</si>
  <si>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</si>
  <si>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</si>
  <si>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</si>
  <si>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</si>
  <si>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</si>
  <si>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</si>
  <si>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</si>
  <si>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</si>
  <si>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</si>
  <si>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</si>
  <si>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</si>
  <si>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</si>
  <si>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</si>
  <si>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</si>
  <si>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</si>
  <si>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</si>
  <si>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</si>
  <si>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</si>
  <si>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</si>
  <si>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</si>
  <si>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</si>
  <si>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</si>
  <si>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</si>
  <si>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</si>
  <si>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</si>
  <si>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</si>
  <si>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</si>
  <si>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</si>
  <si>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</si>
  <si>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</si>
  <si>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</si>
  <si>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</si>
  <si>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</si>
  <si>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</si>
  <si>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</si>
  <si>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</si>
  <si>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</si>
  <si>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</si>
  <si>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</si>
  <si>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</si>
  <si>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</si>
  <si>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</si>
  <si>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</si>
  <si>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</si>
  <si>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</si>
  <si>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</si>
  <si>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</si>
  <si>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</si>
  <si>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</si>
  <si>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</si>
  <si>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</si>
  <si>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</si>
  <si>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</si>
  <si>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</si>
  <si>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</si>
  <si>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</si>
  <si>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</si>
  <si>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</si>
  <si>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</si>
  <si>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</si>
  <si>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</si>
  <si>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</si>
  <si>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</si>
  <si>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</si>
  <si>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</si>
  <si>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</si>
  <si>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</si>
  <si>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</si>
  <si>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</si>
  <si>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</si>
  <si>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</si>
  <si>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</si>
  <si>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</si>
  <si>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</si>
  <si>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</si>
  <si>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</si>
  <si>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</si>
  <si>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</si>
  <si>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</si>
  <si>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</si>
  <si>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</si>
  <si>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</si>
  <si>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</si>
  <si>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</si>
  <si>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</si>
  <si>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</si>
  <si>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</si>
  <si>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</si>
  <si>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</si>
  <si>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</si>
  <si>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</si>
  <si>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</si>
  <si>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</si>
  <si>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</si>
  <si>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</si>
  <si>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</si>
  <si>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</si>
  <si>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</si>
  <si>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</si>
  <si>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</si>
  <si>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</si>
  <si>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</si>
  <si>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</si>
  <si>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</si>
  <si>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</si>
  <si>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</si>
  <si>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</si>
  <si>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</si>
  <si>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</si>
  <si>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</si>
  <si>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</si>
  <si>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</si>
  <si>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</si>
  <si>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</si>
  <si>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</si>
  <si>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</si>
  <si>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</si>
  <si>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</si>
  <si>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</si>
  <si>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</si>
  <si>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</si>
  <si>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</si>
  <si>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</si>
  <si>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</si>
  <si>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</si>
  <si>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</si>
  <si>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</si>
  <si>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</si>
  <si>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</si>
  <si>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</si>
  <si>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</si>
  <si>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</si>
  <si>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</si>
  <si>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</si>
  <si>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</si>
  <si>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</si>
  <si>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</si>
  <si>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</si>
  <si>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</si>
  <si>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</si>
  <si>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</si>
  <si>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</si>
  <si>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</si>
  <si>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</si>
  <si>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</si>
  <si>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</si>
  <si>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</si>
  <si>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</si>
  <si>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</si>
  <si>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</si>
  <si>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</si>
  <si>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</si>
  <si>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</si>
  <si>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</si>
  <si>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</si>
  <si>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</si>
  <si>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</si>
  <si>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</si>
  <si>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</si>
  <si>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</si>
  <si>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</si>
  <si>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</si>
  <si>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</si>
  <si>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</si>
  <si>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</si>
  <si>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</si>
  <si>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</si>
  <si>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</si>
  <si>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</si>
  <si>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</si>
  <si>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</si>
  <si>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</si>
  <si>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</si>
  <si>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</si>
  <si>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</si>
  <si>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</si>
  <si>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</si>
  <si>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</si>
  <si>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</si>
  <si>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</si>
  <si>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</si>
  <si>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</si>
  <si>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</si>
  <si>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</si>
  <si>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</si>
  <si>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</si>
  <si>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</si>
  <si>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</si>
  <si>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</si>
  <si>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</si>
  <si>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</si>
  <si>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</si>
  <si>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</si>
  <si>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</si>
  <si>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</si>
  <si>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</si>
  <si>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</si>
  <si>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</si>
  <si>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</si>
  <si>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</si>
  <si>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</si>
  <si>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</si>
  <si>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</si>
  <si>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</si>
  <si>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</si>
  <si>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</si>
  <si>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</si>
  <si>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</si>
  <si>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</si>
  <si>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</si>
  <si>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</si>
  <si>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</si>
  <si>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</si>
  <si>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</si>
  <si>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</si>
  <si>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</si>
  <si>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</si>
  <si>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</si>
  <si>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</si>
  <si>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</si>
  <si>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</si>
  <si>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</si>
  <si>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</si>
  <si>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</si>
  <si>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</si>
  <si>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</si>
  <si>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</si>
  <si>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</si>
  <si>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</si>
  <si>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</si>
  <si>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</si>
  <si>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</si>
  <si>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</si>
  <si>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</si>
  <si>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</si>
  <si>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</si>
  <si>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</si>
  <si>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</si>
  <si>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</si>
  <si>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</si>
  <si>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</si>
  <si>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</si>
  <si>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</si>
  <si>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</si>
  <si>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</si>
  <si>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</si>
  <si>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</si>
  <si>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</si>
  <si>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</si>
  <si>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</si>
  <si>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</si>
  <si>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</si>
  <si>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</si>
  <si>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</si>
  <si>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</si>
  <si>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</si>
  <si>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</si>
  <si>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</si>
  <si>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</si>
  <si>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</si>
  <si>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</si>
  <si>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</si>
  <si>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</si>
  <si>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</si>
  <si>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</si>
  <si>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</si>
  <si>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</si>
  <si>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</si>
  <si>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</si>
  <si>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</si>
  <si>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</si>
  <si>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</si>
  <si>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</si>
  <si>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</si>
  <si>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</si>
  <si>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</si>
  <si>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</si>
  <si>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</si>
  <si>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</si>
  <si>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</si>
  <si>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</si>
  <si>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</si>
  <si>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</si>
  <si>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</si>
  <si>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</si>
  <si>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</si>
  <si>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</si>
  <si>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</si>
  <si>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</si>
  <si>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</si>
  <si>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</si>
  <si>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</si>
  <si>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</si>
  <si>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</si>
  <si>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</si>
  <si>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</si>
  <si>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</si>
  <si>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</si>
  <si>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</si>
  <si>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</si>
  <si>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</si>
  <si>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</si>
  <si>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</si>
  <si>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</si>
  <si>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</si>
  <si>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</si>
  <si>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</si>
  <si>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</si>
  <si>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</si>
  <si>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</si>
  <si>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</si>
  <si>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</si>
  <si>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</si>
  <si>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</si>
  <si>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</si>
  <si>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</si>
  <si>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</si>
  <si>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</si>
  <si>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</si>
  <si>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</si>
  <si>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</si>
  <si>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</si>
  <si>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</si>
  <si>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</si>
  <si>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</si>
  <si>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</si>
  <si>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</si>
  <si>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</si>
  <si>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</si>
  <si>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</si>
  <si>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</si>
  <si>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</si>
  <si>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</si>
  <si>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</si>
  <si>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</si>
  <si>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</si>
  <si>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</si>
  <si>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</si>
  <si>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</si>
  <si>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</si>
  <si>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</si>
  <si>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</si>
  <si>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</si>
  <si>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</si>
  <si>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</si>
  <si>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</si>
  <si>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</si>
  <si>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</si>
  <si>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</si>
  <si>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</si>
  <si>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</si>
  <si>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</si>
  <si>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</si>
  <si>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</si>
  <si>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</si>
  <si>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</si>
  <si>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</si>
  <si>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</si>
  <si>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</si>
  <si>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</si>
  <si>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</si>
  <si>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</si>
  <si>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</si>
  <si>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</si>
  <si>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</si>
  <si>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</si>
  <si>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</si>
  <si>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</si>
  <si>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</si>
  <si>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</si>
  <si>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</si>
  <si>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</si>
  <si>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</si>
  <si>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</si>
  <si>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</si>
  <si>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</si>
  <si>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</si>
  <si>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</si>
  <si>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</si>
  <si>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</si>
  <si>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</si>
  <si>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</si>
  <si>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</si>
  <si>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</si>
  <si>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</si>
  <si>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</si>
  <si>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</si>
  <si>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</si>
  <si>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</si>
  <si>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</si>
  <si>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</si>
  <si>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</si>
  <si>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</si>
  <si>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</si>
  <si>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</si>
  <si>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</si>
  <si>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</si>
  <si>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</si>
  <si>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</si>
  <si>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</si>
  <si>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</si>
  <si>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</si>
  <si>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</si>
  <si>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</si>
  <si>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</si>
  <si>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</si>
  <si>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</si>
  <si>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</si>
  <si>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</si>
  <si>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</si>
  <si>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</si>
  <si>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</si>
  <si>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</si>
  <si>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</si>
  <si>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</si>
  <si>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</si>
  <si>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</si>
  <si>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</si>
  <si>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</si>
  <si>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</si>
  <si>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</si>
  <si>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</si>
  <si>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</si>
  <si>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</si>
  <si>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</si>
  <si>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</si>
  <si>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</si>
  <si>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</si>
  <si>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</si>
  <si>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</si>
  <si>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</si>
  <si>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</si>
  <si>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</si>
  <si>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</si>
  <si>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</si>
  <si>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</si>
  <si>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</si>
  <si>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</si>
  <si>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</si>
  <si>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</si>
  <si>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</si>
  <si>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</si>
  <si>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</si>
  <si>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</si>
  <si>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</si>
  <si>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</si>
  <si>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</si>
  <si>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</si>
  <si>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</si>
  <si>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</si>
  <si>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</si>
  <si>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</si>
  <si>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</si>
  <si>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</si>
  <si>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</si>
  <si>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</si>
  <si>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</si>
  <si>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</si>
  <si>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</si>
  <si>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</si>
  <si>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</si>
  <si>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</si>
  <si>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</si>
  <si>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</si>
  <si>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</si>
  <si>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</si>
  <si>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</si>
  <si>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</si>
  <si>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</si>
  <si>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</si>
  <si>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</si>
  <si>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</si>
  <si>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</si>
  <si>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</si>
  <si>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</si>
  <si>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</si>
  <si>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</si>
  <si>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</si>
  <si>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</si>
  <si>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</si>
  <si>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</si>
  <si>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</si>
  <si>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</si>
  <si>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</si>
  <si>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</si>
  <si>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</si>
  <si>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</si>
  <si>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</si>
  <si>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</si>
  <si>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</si>
  <si>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</si>
  <si>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</si>
  <si>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</si>
  <si>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</si>
  <si>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</si>
  <si>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</si>
  <si>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</si>
  <si>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</si>
  <si>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</si>
  <si>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</si>
  <si>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</si>
  <si>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</si>
  <si>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</si>
  <si>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</si>
  <si>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</si>
  <si>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</si>
  <si>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</si>
  <si>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</si>
  <si>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</si>
  <si>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</si>
  <si>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</si>
  <si>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</si>
  <si>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</si>
  <si>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</si>
  <si>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</si>
  <si>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</si>
  <si>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</si>
  <si>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</si>
  <si>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</si>
  <si>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</si>
  <si>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</si>
  <si>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</si>
  <si>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</si>
  <si>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</si>
  <si>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</si>
  <si>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</si>
  <si>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</si>
  <si>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</si>
  <si>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</si>
  <si>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</si>
  <si>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</si>
  <si>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</si>
  <si>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</si>
  <si>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</si>
  <si>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</si>
  <si>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</si>
  <si>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</si>
  <si>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</si>
  <si>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</si>
  <si>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</si>
  <si>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</si>
  <si>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</si>
  <si>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</si>
  <si>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</si>
  <si>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</si>
  <si>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</si>
  <si>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</si>
  <si>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</si>
  <si>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</si>
  <si>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</si>
  <si>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</si>
  <si>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</si>
  <si>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</si>
  <si>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</si>
  <si>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</si>
  <si>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</si>
  <si>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</si>
  <si>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</si>
  <si>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</si>
  <si>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</si>
  <si>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</si>
  <si>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</si>
  <si>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</si>
  <si>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</si>
  <si>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</si>
  <si>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</si>
  <si>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</si>
  <si>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</si>
  <si>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</si>
  <si>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</si>
  <si>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</si>
  <si>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</si>
  <si>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</si>
  <si>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</si>
  <si>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</si>
  <si>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</si>
  <si>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</si>
  <si>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</si>
  <si>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</si>
  <si>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</si>
  <si>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</si>
  <si>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</si>
  <si>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</si>
  <si>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</si>
  <si>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</si>
  <si>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</si>
  <si>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</si>
  <si>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</si>
  <si>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</si>
  <si>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</si>
  <si>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</si>
  <si>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</si>
  <si>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</si>
  <si>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</si>
  <si>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</si>
  <si>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</si>
  <si>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</si>
  <si>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</si>
  <si>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</si>
  <si>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</si>
  <si>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</si>
  <si>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</si>
  <si>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</si>
  <si>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</si>
  <si>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</si>
  <si>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</si>
  <si>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</si>
  <si>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</si>
  <si>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</si>
  <si>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</si>
  <si>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</si>
  <si>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</si>
  <si>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</si>
  <si>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</si>
  <si>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</si>
  <si>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</si>
  <si>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</si>
  <si>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</si>
  <si>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</si>
  <si>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</si>
  <si>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</si>
  <si>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</si>
  <si>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</si>
  <si>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</si>
  <si>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</si>
  <si>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</si>
  <si>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</si>
  <si>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</si>
  <si>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</si>
  <si>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</si>
  <si>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</si>
  <si>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</si>
  <si>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</si>
  <si>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</si>
  <si>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</si>
  <si>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</si>
  <si>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</si>
  <si>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</si>
  <si>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</si>
  <si>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</si>
  <si>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</si>
  <si>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</si>
  <si>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</si>
  <si>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</si>
  <si>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</si>
  <si>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</si>
  <si>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</si>
  <si>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</si>
  <si>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</si>
  <si>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</si>
  <si>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</si>
  <si>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</si>
  <si>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</si>
  <si>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</si>
  <si>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</si>
  <si>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</si>
  <si>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</si>
  <si>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</si>
  <si>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</si>
  <si>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</si>
  <si>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</si>
  <si>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</si>
  <si>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</si>
  <si>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</si>
  <si>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</si>
  <si>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</si>
  <si>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</si>
  <si>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</si>
  <si>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</si>
  <si>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</si>
  <si>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</si>
  <si>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</si>
  <si>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</si>
  <si>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</si>
  <si>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</si>
  <si>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</si>
  <si>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</si>
  <si>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</si>
  <si>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</si>
  <si>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</si>
  <si>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</si>
  <si>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</si>
  <si>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</si>
  <si>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</si>
  <si>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</si>
  <si>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</si>
  <si>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</si>
  <si>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</si>
  <si>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</si>
  <si>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</si>
  <si>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</si>
  <si>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</si>
  <si>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</si>
  <si>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</si>
  <si>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</si>
  <si>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</si>
  <si>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</si>
  <si>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</si>
  <si>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</si>
  <si>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</si>
  <si>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</si>
  <si>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</si>
  <si>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</si>
  <si>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</si>
  <si>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</si>
  <si>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</si>
  <si>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</si>
  <si>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</si>
  <si>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</si>
  <si>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</si>
  <si>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</si>
  <si>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</si>
  <si>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</si>
  <si>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</si>
  <si>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</si>
  <si>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</si>
  <si>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</si>
  <si>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</si>
  <si>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</si>
  <si>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</si>
  <si>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</si>
  <si>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</si>
  <si>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</si>
  <si>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</si>
  <si>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</si>
  <si>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</si>
  <si>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</si>
  <si>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</si>
  <si>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</si>
  <si>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</si>
  <si>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</si>
  <si>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</si>
  <si>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</si>
  <si>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</si>
  <si>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</si>
  <si>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</si>
  <si>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</si>
  <si>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</si>
  <si>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</si>
  <si>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</si>
  <si>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</si>
  <si>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</si>
  <si>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</si>
  <si>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</si>
  <si>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</si>
  <si>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</si>
  <si>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</si>
  <si>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</si>
  <si>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</si>
  <si>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</si>
  <si>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</si>
  <si>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</si>
  <si>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</si>
  <si>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</si>
  <si>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</si>
  <si>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</si>
  <si>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</si>
  <si>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</si>
  <si>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</si>
  <si>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</si>
  <si>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</si>
  <si>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</si>
  <si>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</si>
  <si>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</si>
  <si>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</si>
  <si>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</si>
  <si>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</si>
  <si>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</si>
  <si>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</si>
  <si>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</si>
  <si>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</si>
  <si>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</si>
  <si>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</si>
  <si>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</si>
  <si>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</si>
  <si>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</si>
  <si>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</si>
  <si>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</si>
  <si>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</si>
  <si>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</si>
  <si>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</si>
  <si>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</si>
  <si>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</si>
  <si>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</si>
  <si>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</si>
  <si>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</si>
  <si>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</si>
  <si>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</si>
  <si>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</si>
  <si>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</si>
  <si>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</si>
  <si>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</si>
  <si>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</si>
  <si>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</si>
  <si>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</si>
  <si>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</si>
  <si>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</si>
  <si>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</si>
  <si>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</si>
  <si>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</si>
  <si>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</si>
  <si>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</si>
  <si>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</si>
  <si>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</si>
  <si>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</si>
  <si>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</si>
  <si>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</si>
  <si>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</si>
  <si>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</si>
  <si>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</si>
  <si>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</si>
  <si>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</si>
  <si>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</si>
  <si>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</si>
  <si>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</si>
  <si>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</si>
  <si>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</si>
  <si>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</si>
  <si>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</si>
  <si>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</si>
  <si>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</si>
  <si>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</si>
  <si>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</si>
  <si>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</si>
  <si>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</si>
  <si>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</si>
  <si>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</si>
  <si>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</si>
  <si>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</si>
  <si>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</si>
  <si>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</si>
  <si>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</si>
  <si>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</si>
  <si>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</si>
  <si>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</si>
  <si>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</si>
  <si>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</si>
  <si>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</si>
  <si>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</si>
  <si>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</si>
  <si>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</si>
  <si>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</si>
  <si>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</si>
  <si>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</si>
  <si>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</si>
  <si>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</si>
  <si>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</si>
  <si>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</si>
  <si>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</si>
  <si>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</si>
  <si>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</si>
  <si>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</si>
  <si>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</si>
  <si>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</si>
  <si>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</si>
  <si>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</si>
  <si>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</si>
  <si>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</si>
  <si>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</si>
  <si>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</si>
  <si>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</si>
  <si>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</si>
  <si>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</si>
  <si>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</si>
  <si>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</si>
  <si>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</si>
  <si>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</si>
  <si>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</si>
  <si>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</si>
  <si>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</si>
  <si>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</si>
  <si>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</si>
  <si>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</si>
  <si>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</si>
  <si>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</si>
  <si>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</si>
  <si>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</si>
  <si>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</si>
  <si>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</si>
  <si>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</si>
  <si>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</si>
  <si>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</si>
  <si>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</si>
  <si>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</si>
  <si>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</si>
  <si>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</si>
  <si>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</si>
  <si>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</si>
  <si>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</si>
  <si>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</si>
  <si>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</si>
  <si>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</si>
  <si>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</si>
  <si>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</si>
  <si>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</si>
  <si>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</si>
  <si>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</si>
  <si>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</si>
  <si>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</si>
  <si>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</si>
  <si>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</si>
  <si>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</si>
  <si>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</si>
  <si>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</si>
  <si>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</si>
  <si>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</si>
  <si>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</si>
  <si>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</si>
  <si>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</si>
  <si>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</si>
  <si>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</si>
  <si>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</si>
  <si>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</si>
  <si>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</si>
  <si>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</si>
  <si>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</si>
  <si>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</si>
  <si>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</si>
  <si>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</si>
  <si>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</si>
  <si>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</si>
  <si>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</si>
  <si>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</si>
  <si>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</si>
  <si>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</si>
  <si>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</si>
  <si>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</si>
  <si>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</si>
  <si>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</si>
  <si>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</si>
  <si>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</si>
  <si>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</si>
  <si>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</si>
  <si>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</si>
  <si>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</si>
  <si>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</si>
  <si>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</si>
  <si>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</si>
  <si>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</si>
  <si>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</si>
  <si>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</si>
  <si>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</si>
  <si>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</si>
  <si>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</si>
  <si>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</si>
  <si>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</si>
  <si>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</si>
  <si>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</si>
  <si>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</si>
  <si>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</si>
  <si>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</si>
  <si>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</si>
  <si>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</si>
  <si>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</si>
  <si>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</si>
  <si>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</si>
  <si>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</si>
  <si>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</si>
  <si>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</si>
  <si>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</si>
  <si>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</si>
  <si>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</si>
  <si>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</si>
  <si>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</si>
  <si>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</si>
  <si>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</si>
  <si>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</si>
  <si>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</si>
  <si>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</si>
  <si>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</si>
  <si>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</si>
  <si>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</si>
  <si>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</si>
  <si>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</si>
  <si>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</si>
  <si>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</si>
  <si>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</si>
  <si>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</si>
  <si>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</si>
  <si>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</si>
  <si>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</si>
  <si>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</si>
  <si>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</si>
  <si>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</si>
  <si>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</si>
  <si>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</si>
  <si>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</si>
  <si>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</si>
  <si>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</si>
  <si>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</si>
  <si>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</si>
  <si>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</si>
  <si>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</si>
  <si>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</si>
  <si>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</si>
  <si>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</si>
  <si>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</si>
  <si>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</si>
  <si>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</si>
  <si>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</si>
  <si>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</si>
  <si>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</si>
  <si>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</si>
  <si>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</si>
  <si>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</si>
  <si>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</si>
  <si>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</si>
  <si>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</si>
  <si>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</si>
  <si>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</si>
  <si>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</si>
  <si>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</si>
  <si>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</si>
  <si>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</si>
  <si>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</si>
  <si>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</si>
  <si>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</si>
  <si>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</si>
  <si>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</si>
  <si>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</si>
  <si>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</si>
  <si>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</si>
  <si>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</si>
  <si>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</si>
  <si>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</si>
  <si>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</si>
  <si>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</si>
  <si>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</si>
  <si>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</si>
  <si>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</si>
  <si>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</si>
  <si>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</si>
  <si>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</si>
  <si>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</si>
  <si>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</si>
  <si>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</si>
  <si>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</si>
  <si>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</si>
  <si>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</si>
  <si>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</si>
  <si>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</si>
  <si>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</si>
  <si>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</si>
  <si>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</si>
  <si>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</si>
  <si>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</si>
  <si>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</si>
  <si>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</si>
  <si>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</si>
  <si>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</si>
  <si>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</si>
  <si>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</si>
  <si>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</si>
  <si>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</si>
  <si>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</si>
  <si>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</si>
  <si>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</si>
  <si>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</si>
  <si>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</si>
  <si>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</si>
  <si>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</si>
  <si>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</si>
  <si>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</si>
  <si>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</si>
  <si>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</si>
  <si>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</si>
  <si>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</si>
  <si>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</si>
  <si>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</si>
  <si>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</si>
  <si>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</si>
  <si>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</si>
  <si>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</si>
  <si>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</si>
  <si>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</si>
  <si>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</si>
  <si>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</si>
  <si>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</si>
  <si>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</si>
  <si>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</si>
  <si>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</si>
  <si>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</si>
  <si>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</si>
  <si>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</si>
  <si>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</si>
  <si>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</si>
  <si>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</si>
  <si>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</si>
  <si>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</si>
  <si>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</si>
  <si>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</si>
  <si>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</si>
  <si>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</si>
  <si>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</si>
  <si>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</si>
  <si>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</si>
  <si>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</si>
  <si>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</si>
  <si>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</si>
  <si>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</si>
  <si>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</si>
  <si>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</si>
  <si>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</si>
  <si>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</si>
  <si>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</si>
  <si>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</si>
  <si>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</si>
  <si>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</si>
  <si>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</si>
  <si>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</si>
  <si>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</si>
  <si>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</si>
  <si>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</si>
  <si>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</si>
  <si>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</si>
  <si>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</si>
  <si>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</si>
  <si>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</si>
  <si>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</si>
  <si>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</si>
  <si>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</si>
  <si>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</si>
  <si>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</si>
  <si>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</si>
  <si>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</si>
  <si>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</si>
  <si>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</si>
  <si>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</si>
  <si>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</si>
  <si>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</si>
  <si>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</si>
  <si>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</si>
  <si>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</si>
  <si>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</si>
  <si>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</si>
  <si>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</si>
  <si>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</si>
  <si>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</si>
  <si>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</si>
  <si>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</si>
  <si>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</si>
  <si>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</si>
  <si>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</si>
  <si>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</si>
  <si>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</si>
  <si>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</si>
  <si>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</si>
  <si>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</si>
  <si>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</si>
  <si>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</si>
  <si>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</si>
  <si>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</si>
  <si>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</si>
  <si>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</si>
  <si>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</si>
  <si>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</si>
  <si>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</si>
  <si>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</si>
  <si>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</si>
  <si>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</si>
  <si>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</si>
  <si>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</si>
  <si>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</si>
  <si>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</si>
  <si>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</si>
  <si>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</si>
  <si>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</si>
  <si>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</si>
  <si>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</si>
  <si>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</si>
  <si>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</si>
  <si>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</si>
  <si>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</si>
  <si>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</si>
  <si>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</si>
  <si>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</si>
  <si>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</si>
  <si>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</si>
  <si>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</si>
  <si>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</si>
  <si>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</si>
  <si>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</si>
  <si>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</si>
  <si>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</si>
  <si>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</si>
  <si>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</si>
  <si>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</si>
  <si>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</si>
  <si>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</si>
  <si>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</si>
  <si>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</si>
  <si>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</si>
  <si>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</si>
  <si>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</si>
  <si>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</si>
  <si>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</si>
  <si>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</si>
  <si>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</si>
  <si>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</si>
  <si>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</si>
  <si>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</si>
  <si>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</si>
  <si>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</si>
  <si>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</si>
  <si>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</si>
  <si>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</si>
  <si>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</si>
  <si>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</si>
  <si>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</si>
  <si>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</si>
  <si>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</si>
  <si>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</si>
  <si>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</si>
  <si>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</si>
  <si>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</si>
  <si>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</si>
  <si>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</si>
  <si>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</si>
  <si>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</si>
  <si>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</si>
  <si>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</si>
  <si>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</si>
  <si>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</si>
  <si>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</si>
  <si>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</si>
  <si>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</si>
  <si>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</si>
  <si>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</si>
  <si>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</si>
  <si>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</si>
  <si>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</si>
  <si>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</si>
  <si>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</si>
  <si>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</si>
  <si>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</si>
  <si>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</si>
  <si>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</si>
  <si>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</si>
  <si>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</si>
  <si>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</si>
  <si>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</si>
  <si>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</si>
  <si>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</si>
  <si>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</si>
  <si>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</si>
  <si>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</si>
  <si>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</si>
  <si>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</si>
  <si>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</si>
  <si>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</si>
  <si>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</si>
  <si>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</si>
  <si>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</si>
  <si>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</si>
  <si>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</si>
  <si>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</si>
  <si>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</si>
  <si>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</si>
  <si>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</si>
  <si>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</si>
  <si>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</si>
  <si>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</si>
  <si>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</si>
  <si>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</si>
  <si>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</si>
  <si>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</si>
  <si>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</si>
  <si>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</si>
  <si>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</si>
  <si>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</si>
  <si>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</si>
  <si>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</si>
  <si>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</si>
  <si>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</si>
  <si>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</si>
  <si>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</si>
  <si>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</si>
  <si>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</si>
  <si>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</si>
  <si>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</si>
  <si>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</si>
  <si>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</si>
  <si>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</si>
  <si>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</si>
  <si>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</si>
  <si>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</si>
  <si>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</si>
  <si>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</si>
  <si>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</si>
  <si>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</si>
  <si>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</si>
  <si>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</si>
  <si>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</si>
  <si>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</si>
  <si>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</si>
  <si>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</si>
  <si>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</si>
  <si>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</si>
  <si>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</si>
  <si>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</si>
  <si>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</si>
  <si>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</si>
  <si>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</si>
  <si>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</si>
  <si>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</si>
  <si>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</si>
  <si>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</si>
  <si>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</si>
  <si>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</si>
  <si>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</si>
  <si>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</si>
  <si>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</si>
  <si>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</si>
  <si>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</si>
  <si>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</si>
  <si>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</si>
  <si>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</si>
  <si>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</si>
  <si>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</si>
  <si>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</si>
  <si>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</si>
  <si>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</si>
  <si>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</si>
  <si>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</si>
  <si>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</si>
  <si>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</si>
  <si>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</si>
  <si>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</si>
  <si>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</si>
  <si>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</si>
  <si>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</si>
  <si>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</si>
  <si>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</si>
  <si>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</si>
  <si>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</si>
  <si>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</si>
  <si>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</si>
  <si>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</si>
  <si>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</si>
  <si>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</si>
  <si>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</si>
  <si>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</si>
  <si>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</si>
  <si>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</si>
  <si>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</si>
  <si>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</si>
  <si>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</si>
  <si>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</si>
  <si>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</si>
  <si>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</si>
  <si>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</si>
  <si>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</si>
  <si>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</si>
  <si>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</si>
  <si>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</si>
  <si>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</si>
  <si>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</si>
  <si>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</si>
  <si>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</si>
  <si>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</si>
  <si>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</si>
  <si>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</si>
  <si>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</si>
  <si>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</si>
  <si>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</si>
  <si>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</si>
  <si>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</si>
  <si>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</si>
  <si>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</si>
  <si>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</si>
  <si>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</si>
  <si>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</si>
  <si>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</si>
  <si>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</si>
  <si>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</si>
  <si>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</si>
  <si>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</si>
  <si>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</si>
  <si>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</si>
  <si>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</si>
  <si>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</si>
  <si>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</si>
  <si>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</si>
  <si>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</si>
  <si>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</si>
  <si>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</si>
  <si>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</si>
  <si>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</si>
  <si>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</si>
  <si>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</si>
  <si>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</si>
  <si>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</si>
  <si>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</si>
  <si>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</si>
  <si>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</si>
  <si>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</si>
  <si>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</si>
  <si>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</si>
  <si>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</si>
  <si>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</si>
  <si>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</si>
  <si>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</si>
  <si>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</si>
  <si>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</si>
  <si>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</si>
  <si>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</si>
  <si>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</si>
  <si>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</si>
  <si>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</si>
  <si>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</si>
  <si>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</si>
  <si>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</si>
  <si>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</si>
  <si>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</si>
  <si>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</si>
  <si>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</si>
  <si>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</si>
  <si>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</si>
  <si>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</si>
  <si>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</si>
  <si>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</si>
  <si>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</si>
  <si>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</si>
  <si>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</si>
  <si>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</si>
  <si>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</si>
  <si>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</si>
  <si>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</si>
  <si>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</si>
  <si>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</si>
  <si>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</si>
  <si>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</si>
  <si>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</si>
  <si>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</si>
  <si>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</si>
  <si>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</si>
  <si>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</si>
  <si>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</si>
  <si>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</si>
  <si>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</si>
  <si>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</si>
  <si>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</si>
  <si>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</si>
  <si>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</si>
  <si>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</si>
  <si>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</si>
  <si>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</si>
  <si>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</si>
  <si>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</si>
  <si>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</si>
  <si>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</si>
  <si>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</si>
  <si>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</si>
  <si>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</si>
  <si>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</si>
  <si>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</si>
  <si>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</si>
  <si>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</si>
  <si>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</si>
  <si>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</si>
  <si>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</si>
  <si>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</si>
  <si>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</si>
  <si>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</si>
  <si>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</si>
  <si>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</si>
  <si>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</si>
  <si>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</si>
  <si>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</si>
  <si>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</si>
  <si>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</si>
  <si>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</si>
  <si>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</si>
  <si>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</si>
  <si>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</si>
  <si>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</si>
  <si>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</si>
  <si>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</si>
  <si>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</si>
  <si>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</si>
  <si>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</si>
  <si>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</si>
  <si>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</si>
  <si>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</si>
  <si>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</si>
  <si>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</si>
  <si>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</si>
  <si>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</si>
  <si>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</si>
  <si>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</si>
  <si>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</si>
  <si>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</si>
  <si>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</si>
  <si>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</si>
  <si>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</si>
  <si>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</si>
  <si>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</si>
  <si>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</si>
  <si>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</si>
  <si>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</si>
  <si>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</si>
  <si>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</si>
  <si>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</si>
  <si>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</si>
  <si>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</si>
  <si>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</si>
  <si>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</si>
  <si>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</si>
  <si>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</si>
  <si>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</si>
  <si>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</si>
  <si>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</si>
  <si>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</si>
  <si>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</si>
  <si>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</si>
  <si>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</si>
  <si>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</si>
  <si>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</si>
  <si>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</si>
  <si>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</si>
  <si>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</si>
  <si>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</si>
  <si>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</si>
  <si>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</si>
  <si>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</si>
  <si>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</si>
  <si>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</si>
  <si>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</si>
  <si>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</si>
  <si>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</si>
  <si>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</si>
  <si>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</si>
  <si>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</si>
  <si>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</si>
  <si>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</si>
  <si>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</si>
  <si>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</si>
  <si>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</si>
  <si>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</si>
  <si>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</si>
  <si>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</si>
  <si>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</si>
  <si>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</si>
  <si>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</si>
  <si>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</si>
  <si>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</si>
  <si>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</si>
  <si>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</si>
  <si>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</si>
  <si>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</si>
  <si>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</si>
  <si>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</si>
  <si>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</si>
  <si>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</si>
  <si>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</si>
  <si>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</si>
  <si>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</si>
  <si>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</si>
  <si>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</si>
  <si>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</si>
  <si>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</si>
  <si>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</si>
  <si>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</si>
  <si>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</si>
  <si>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</si>
  <si>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</si>
  <si>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</si>
  <si>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</si>
  <si>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</si>
  <si>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</si>
  <si>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</si>
  <si>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</si>
  <si>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</si>
  <si>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</si>
  <si>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</si>
  <si>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</si>
  <si>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</si>
  <si>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</si>
  <si>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</si>
  <si>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</si>
  <si>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</si>
  <si>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</si>
  <si>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</si>
  <si>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</si>
  <si>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</si>
  <si>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</si>
  <si>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</si>
  <si>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</si>
  <si>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</si>
  <si>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</si>
  <si>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</si>
  <si>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</si>
  <si>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</si>
  <si>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</si>
  <si>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</si>
  <si>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</si>
  <si>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</si>
  <si>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</si>
  <si>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</si>
  <si>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</si>
  <si>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</si>
  <si>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</si>
  <si>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</si>
  <si>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</si>
  <si>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</si>
  <si>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</si>
  <si>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</si>
  <si>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</si>
  <si>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</si>
  <si>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</si>
  <si>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</si>
  <si>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</si>
  <si>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</si>
  <si>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</si>
  <si>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</si>
  <si>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</si>
  <si>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</si>
  <si>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</si>
  <si>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</si>
  <si>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</si>
  <si>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</si>
  <si>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</si>
  <si>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</si>
  <si>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</si>
  <si>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</si>
  <si>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</si>
  <si>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</si>
  <si>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</si>
  <si>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</si>
  <si>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</si>
  <si>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</si>
  <si>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</si>
  <si>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</si>
  <si>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</si>
  <si>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</si>
  <si>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</si>
  <si>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</si>
  <si>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</si>
  <si>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</si>
  <si>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</si>
  <si>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</si>
  <si>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</si>
  <si>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</si>
  <si>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</si>
  <si>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</si>
  <si>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</si>
  <si>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</si>
  <si>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</si>
  <si>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</si>
  <si>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</si>
  <si>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</si>
  <si>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</si>
  <si>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</si>
  <si>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</si>
  <si>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</si>
  <si>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</si>
  <si>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</si>
  <si>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</si>
  <si>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</si>
  <si>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</si>
  <si>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</si>
  <si>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</si>
  <si>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</si>
  <si>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</si>
  <si>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</si>
  <si>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</si>
  <si>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</si>
  <si>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</si>
  <si>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</si>
  <si>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</si>
  <si>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</si>
  <si>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</si>
  <si>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</si>
  <si>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</si>
  <si>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</si>
  <si>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</si>
  <si>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</si>
  <si>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</si>
  <si>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</si>
  <si>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</si>
  <si>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</si>
  <si>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</si>
  <si>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</si>
  <si>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</si>
  <si>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</si>
  <si>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</si>
  <si>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</si>
  <si>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</si>
  <si>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</si>
  <si>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</si>
  <si>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</si>
  <si>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</si>
  <si>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</si>
  <si>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</si>
  <si>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</si>
  <si>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</si>
  <si>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</si>
  <si>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</si>
  <si>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</si>
  <si>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</si>
  <si>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</si>
  <si>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</si>
  <si>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</si>
  <si>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</si>
  <si>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</si>
  <si>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</si>
  <si>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</si>
  <si>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</si>
  <si>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</si>
  <si>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</si>
  <si>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</si>
  <si>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</si>
  <si>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</si>
  <si>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</si>
  <si>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</si>
  <si>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</si>
  <si>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</si>
  <si>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</si>
  <si>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</si>
  <si>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</si>
  <si>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</si>
  <si>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</si>
  <si>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</si>
  <si>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</si>
  <si>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</si>
  <si>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</si>
  <si>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</si>
  <si>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</si>
  <si>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</si>
  <si>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</si>
  <si>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</si>
  <si>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</si>
  <si>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</si>
  <si>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</si>
  <si>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</si>
  <si>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</si>
  <si>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</si>
  <si>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</si>
  <si>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</si>
  <si>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</si>
  <si>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</si>
  <si>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</si>
  <si>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</si>
  <si>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</si>
  <si>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</si>
  <si>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</si>
  <si>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</si>
  <si>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</si>
  <si>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</si>
  <si>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</si>
  <si>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</si>
  <si>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</si>
  <si>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</si>
  <si>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</si>
  <si>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</si>
  <si>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</si>
  <si>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</si>
  <si>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</si>
  <si>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</si>
  <si>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</si>
  <si>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</si>
  <si>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</si>
  <si>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</si>
  <si>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</si>
  <si>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</si>
  <si>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</si>
  <si>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</si>
  <si>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</si>
  <si>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</si>
  <si>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</si>
  <si>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</si>
  <si>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</si>
  <si>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</si>
  <si>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</si>
  <si>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</si>
  <si>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</si>
  <si>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</si>
  <si>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</si>
  <si>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</si>
  <si>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</si>
  <si>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</si>
  <si>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</si>
  <si>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</si>
  <si>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</si>
  <si>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</si>
  <si>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</si>
  <si>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</si>
  <si>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</si>
  <si>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</si>
  <si>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</si>
  <si>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</si>
  <si>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</si>
  <si>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</si>
  <si>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</si>
  <si>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</si>
  <si>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</si>
  <si>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</si>
  <si>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</si>
  <si>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</si>
  <si>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</si>
  <si>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</si>
  <si>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</si>
  <si>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</si>
  <si>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</si>
  <si>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</si>
  <si>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</si>
  <si>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</si>
  <si>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</si>
  <si>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</si>
  <si>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</si>
  <si>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</si>
  <si>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</si>
  <si>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</si>
  <si>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</si>
  <si>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</si>
  <si>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</si>
  <si>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</si>
  <si>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</si>
  <si>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</si>
  <si>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</si>
  <si>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</si>
  <si>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</si>
  <si>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</si>
  <si>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</si>
  <si>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</si>
  <si>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</si>
  <si>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</si>
  <si>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</si>
  <si>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</si>
  <si>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</si>
  <si>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</si>
  <si>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</si>
  <si>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</si>
  <si>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</si>
  <si>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</si>
  <si>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</si>
  <si>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</si>
  <si>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</si>
  <si>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</si>
  <si>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</si>
  <si>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</si>
  <si>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</si>
  <si>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</si>
  <si>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</si>
  <si>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</si>
  <si>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</si>
  <si>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</si>
  <si>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</si>
  <si>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</si>
  <si>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</si>
  <si>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</si>
  <si>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</si>
  <si>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</si>
  <si>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</si>
  <si>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</si>
  <si>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</si>
  <si>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</si>
  <si>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</si>
  <si>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</si>
  <si>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</si>
  <si>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</si>
  <si>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</si>
  <si>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</si>
  <si>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</si>
  <si>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</si>
  <si>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</si>
  <si>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</si>
  <si>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</si>
  <si>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</si>
  <si>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</si>
  <si>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</si>
  <si>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</si>
  <si>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</si>
  <si>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</si>
  <si>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</si>
  <si>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</si>
  <si>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</si>
  <si>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</si>
  <si>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</si>
  <si>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</si>
  <si>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</si>
  <si>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</si>
  <si>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</si>
  <si>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</si>
  <si>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</si>
  <si>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</si>
  <si>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</si>
  <si>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</si>
  <si>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</si>
  <si>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</si>
  <si>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</si>
  <si>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</si>
  <si>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</si>
  <si>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</si>
  <si>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</si>
  <si>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</si>
  <si>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</si>
  <si>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</si>
  <si>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</si>
  <si>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</si>
  <si>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</si>
  <si>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</si>
  <si>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</si>
  <si>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</si>
  <si>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</si>
  <si>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</si>
  <si>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</si>
  <si>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</si>
  <si>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</si>
  <si>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</si>
  <si>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</si>
  <si>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</si>
  <si>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</si>
  <si>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</si>
  <si>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</si>
  <si>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</si>
  <si>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</si>
  <si>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</si>
  <si>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</si>
  <si>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</si>
  <si>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</si>
  <si>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</si>
  <si>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</si>
  <si>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</si>
  <si>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</si>
  <si>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</si>
  <si>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</si>
  <si>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</si>
  <si>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</si>
  <si>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</si>
  <si>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</si>
  <si>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</si>
  <si>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</si>
  <si>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</si>
  <si>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</si>
  <si>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</si>
  <si>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</si>
  <si>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</si>
  <si>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</si>
  <si>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</si>
  <si>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</si>
  <si>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</si>
  <si>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</si>
  <si>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</si>
  <si>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</si>
  <si>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</si>
  <si>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</si>
  <si>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</si>
  <si>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</si>
  <si>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</si>
  <si>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</si>
  <si>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</si>
  <si>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</si>
  <si>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</si>
  <si>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</si>
  <si>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</si>
  <si>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</si>
  <si>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</si>
  <si>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</si>
  <si>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</si>
  <si>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</si>
  <si>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</si>
  <si>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</si>
  <si>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</si>
  <si>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</si>
  <si>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</si>
  <si>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</si>
  <si>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</si>
  <si>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</si>
  <si>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</si>
  <si>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</si>
  <si>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</si>
  <si>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</si>
  <si>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</si>
  <si>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</si>
  <si>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</si>
  <si>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</si>
  <si>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</si>
  <si>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</si>
  <si>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</si>
  <si>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</si>
  <si>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</si>
  <si>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</si>
  <si>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</si>
  <si>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</si>
  <si>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</si>
  <si>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</si>
  <si>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</si>
  <si>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</si>
  <si>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</si>
  <si>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</si>
  <si>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</si>
  <si>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</si>
  <si>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</si>
  <si>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</si>
  <si>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</si>
  <si>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</si>
  <si>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</si>
  <si>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</si>
  <si>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</si>
  <si>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</si>
  <si>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</si>
  <si>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</si>
  <si>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</si>
  <si>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</si>
  <si>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</si>
  <si>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</si>
  <si>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</si>
  <si>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</si>
  <si>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</si>
  <si>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</si>
  <si>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</si>
  <si>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</si>
  <si>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</si>
  <si>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</si>
  <si>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</si>
  <si>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</si>
  <si>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</si>
  <si>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</si>
  <si>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</si>
  <si>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</si>
  <si>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</si>
  <si>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</si>
  <si>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</si>
  <si>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</si>
  <si>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</si>
  <si>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</si>
  <si>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</si>
  <si>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</si>
  <si>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</si>
  <si>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</si>
  <si>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</si>
  <si>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</si>
  <si>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</si>
  <si>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</si>
  <si>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</si>
  <si>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</si>
  <si>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</si>
  <si>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</si>
  <si>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</si>
  <si>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</si>
  <si>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</si>
  <si>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</si>
  <si>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</si>
  <si>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</si>
  <si>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</si>
  <si>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</si>
  <si>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</si>
  <si>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</si>
  <si>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</si>
  <si>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</si>
  <si>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</si>
  <si>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</si>
  <si>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</si>
  <si>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</si>
  <si>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</si>
  <si>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</si>
  <si>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</si>
  <si>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</si>
  <si>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</si>
  <si>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</si>
  <si>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</si>
  <si>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</si>
  <si>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</si>
  <si>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</si>
  <si>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</si>
  <si>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</si>
  <si>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</si>
  <si>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</si>
  <si>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</si>
  <si>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</si>
  <si>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</si>
  <si>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</si>
  <si>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</si>
  <si>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</si>
  <si>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</si>
  <si>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</si>
  <si>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</si>
  <si>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</si>
  <si>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</si>
  <si>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</si>
  <si>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</si>
  <si>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</si>
  <si>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</si>
  <si>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</si>
  <si>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</si>
  <si>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</si>
  <si>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</si>
  <si>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</si>
  <si>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</si>
  <si>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</si>
  <si>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</si>
  <si>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</si>
  <si>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</si>
  <si>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</si>
  <si>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</si>
  <si>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</si>
  <si>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</si>
  <si>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</si>
  <si>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</si>
  <si>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</si>
  <si>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</si>
  <si>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</si>
  <si>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</si>
  <si>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</si>
  <si>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</si>
  <si>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</si>
  <si>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</si>
  <si>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</si>
  <si>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</si>
  <si>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</si>
  <si>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</si>
  <si>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</si>
  <si>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</si>
  <si>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</si>
  <si>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</si>
  <si>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</si>
  <si>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</si>
  <si>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</si>
  <si>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</si>
  <si>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</si>
  <si>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</si>
  <si>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</si>
  <si>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</si>
  <si>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</si>
  <si>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</si>
  <si>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</si>
  <si>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</si>
  <si>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</si>
  <si>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</si>
  <si>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</si>
  <si>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</si>
  <si>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</si>
  <si>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</si>
  <si>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</si>
  <si>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</si>
  <si>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</si>
  <si>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</si>
  <si>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</si>
  <si>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</si>
  <si>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</si>
  <si>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</si>
  <si>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</si>
  <si>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</si>
  <si>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</si>
  <si>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</si>
  <si>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</si>
  <si>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</si>
  <si>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</si>
  <si>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</si>
  <si>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</si>
  <si>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</si>
  <si>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</si>
  <si>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</si>
  <si>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</si>
  <si>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</si>
  <si>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</si>
  <si>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</si>
  <si>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</si>
  <si>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</si>
  <si>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</si>
  <si>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</si>
  <si>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</si>
  <si>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</si>
  <si>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</si>
  <si>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</si>
  <si>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</si>
  <si>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</si>
  <si>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</si>
  <si>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</si>
  <si>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</si>
  <si>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</si>
  <si>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</si>
  <si>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</si>
  <si>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</si>
  <si>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</si>
  <si>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</si>
  <si>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</si>
  <si>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</si>
  <si>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</si>
  <si>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</si>
  <si>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</si>
  <si>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</si>
  <si>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</si>
  <si>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</si>
  <si>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</si>
  <si>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</si>
  <si>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</si>
  <si>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</si>
  <si>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</si>
  <si>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</si>
  <si>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</si>
  <si>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</si>
  <si>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</si>
  <si>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</si>
  <si>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</si>
  <si>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</si>
  <si>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</si>
  <si>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</si>
  <si>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</si>
  <si>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</si>
  <si>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</si>
  <si>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</si>
  <si>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</si>
  <si>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</si>
  <si>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</si>
  <si>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</si>
  <si>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</si>
  <si>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</si>
  <si>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</si>
  <si>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</si>
  <si>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</si>
  <si>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</si>
  <si>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</si>
  <si>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</si>
  <si>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</si>
  <si>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</si>
  <si>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</si>
  <si>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</si>
  <si>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</si>
  <si>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</si>
  <si>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</si>
  <si>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</si>
  <si>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</si>
  <si>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</si>
  <si>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</si>
  <si>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</si>
  <si>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</si>
  <si>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</si>
  <si>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</si>
  <si>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</si>
  <si>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</si>
  <si>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</si>
  <si>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</si>
  <si>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</si>
  <si>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</si>
  <si>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</si>
  <si>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</si>
  <si>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</si>
  <si>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</si>
  <si>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</si>
  <si>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</si>
  <si>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</si>
  <si>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</si>
  <si>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</si>
  <si>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</si>
  <si>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</si>
  <si>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</si>
  <si>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</si>
  <si>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</si>
  <si>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</si>
  <si>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</si>
  <si>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</si>
  <si>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</si>
  <si>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</si>
  <si>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</si>
  <si>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</si>
  <si>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</si>
  <si>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</si>
  <si>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</si>
  <si>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</si>
  <si>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</si>
  <si>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</si>
  <si>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</si>
  <si>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</si>
  <si>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</si>
  <si>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</si>
  <si>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</si>
  <si>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</si>
  <si>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</si>
  <si>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</si>
  <si>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</si>
  <si>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</si>
  <si>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</si>
  <si>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</si>
  <si>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</si>
  <si>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</si>
  <si>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</si>
  <si>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</si>
  <si>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</si>
  <si>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</si>
  <si>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</si>
  <si>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</si>
  <si>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</si>
  <si>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</si>
  <si>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</si>
  <si>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</si>
  <si>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</si>
  <si>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</si>
  <si>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</si>
  <si>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</si>
  <si>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</si>
  <si>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</si>
  <si>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</si>
  <si>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</si>
  <si>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</si>
  <si>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</si>
  <si>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</si>
  <si>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</si>
  <si>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</si>
  <si>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</si>
  <si>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</si>
  <si>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</si>
  <si>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</si>
  <si>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</si>
  <si>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</si>
  <si>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</si>
  <si>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</si>
  <si>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</si>
  <si>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</si>
  <si>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</si>
  <si>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</si>
  <si>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</si>
  <si>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</si>
  <si>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</si>
  <si>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</si>
  <si>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</si>
  <si>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</si>
  <si>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</si>
  <si>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</si>
  <si>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</si>
  <si>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</si>
  <si>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</si>
  <si>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</si>
  <si>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</si>
  <si>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</si>
  <si>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</si>
  <si>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</si>
  <si>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</si>
  <si>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</si>
  <si>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</si>
  <si>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</si>
  <si>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</si>
  <si>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</si>
  <si>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</si>
  <si>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</si>
  <si>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</si>
  <si>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</si>
  <si>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</si>
  <si>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</si>
  <si>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</si>
  <si>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</si>
  <si>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</si>
  <si>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</si>
  <si>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</si>
  <si>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</si>
  <si>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</si>
  <si>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</si>
  <si>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</si>
  <si>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</si>
  <si>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</si>
  <si>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</si>
  <si>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</si>
  <si>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</si>
  <si>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</si>
  <si>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</si>
  <si>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</si>
  <si>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</si>
  <si>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</si>
  <si>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</si>
  <si>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</si>
  <si>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</si>
  <si>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</si>
  <si>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</si>
  <si>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</si>
  <si>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</si>
  <si>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</si>
  <si>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</si>
  <si>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</si>
  <si>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</si>
  <si>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</si>
  <si>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</si>
  <si>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</si>
  <si>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</si>
  <si>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</si>
  <si>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</si>
  <si>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</si>
  <si>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</si>
  <si>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</si>
  <si>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</si>
  <si>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</si>
  <si>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</si>
  <si>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</si>
  <si>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</si>
  <si>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</si>
  <si>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</si>
  <si>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</si>
  <si>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</si>
  <si>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</si>
  <si>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</si>
  <si>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</si>
  <si>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</si>
  <si>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</si>
  <si>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</si>
  <si>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</si>
  <si>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</si>
  <si>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</si>
  <si>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</si>
  <si>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</si>
  <si>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</si>
  <si>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</si>
  <si>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</si>
  <si>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</si>
  <si>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</si>
  <si>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</si>
  <si>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</si>
  <si>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</si>
  <si>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</si>
  <si>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</si>
  <si>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</si>
  <si>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</si>
  <si>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</si>
  <si>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</si>
  <si>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</si>
  <si>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</si>
  <si>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</si>
  <si>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</si>
  <si>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</si>
  <si>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</si>
  <si>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</si>
  <si>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</si>
  <si>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</si>
  <si>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</si>
  <si>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</si>
  <si>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</si>
  <si>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</si>
  <si>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</si>
  <si>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</si>
  <si>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</si>
  <si>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</si>
  <si>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</si>
  <si>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</si>
  <si>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</si>
  <si>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</si>
  <si>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</si>
  <si>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</si>
  <si>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</si>
  <si>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</si>
  <si>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</si>
  <si>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</si>
  <si>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</si>
  <si>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</si>
  <si>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</si>
  <si>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</si>
  <si>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</si>
  <si>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</si>
  <si>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</si>
  <si>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</si>
  <si>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</si>
  <si>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</si>
  <si>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</si>
  <si>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</si>
  <si>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</si>
  <si>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</si>
  <si>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</si>
  <si>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</si>
  <si>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</si>
  <si>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</si>
  <si>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</si>
  <si>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</si>
  <si>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</si>
  <si>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</si>
  <si>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</si>
  <si>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</si>
  <si>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</si>
  <si>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</si>
  <si>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</si>
  <si>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</si>
  <si>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</si>
  <si>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</si>
  <si>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</si>
  <si>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</si>
  <si>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</si>
  <si>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</si>
  <si>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</si>
  <si>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</si>
  <si>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</si>
  <si>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</si>
  <si>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</si>
  <si>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</si>
  <si>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</si>
  <si>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</si>
  <si>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</si>
  <si>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</si>
  <si>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</si>
  <si>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</si>
  <si>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</si>
  <si>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</si>
  <si>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</si>
  <si>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</si>
  <si>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</si>
  <si>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</si>
  <si>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</si>
  <si>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</si>
  <si>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</si>
  <si>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</si>
  <si>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</si>
  <si>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</si>
  <si>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</si>
  <si>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</si>
  <si>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</si>
  <si>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</si>
  <si>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</si>
  <si>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</si>
  <si>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</si>
  <si>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</si>
  <si>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</si>
  <si>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</si>
  <si>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</si>
  <si>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</si>
  <si>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</si>
  <si>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</si>
  <si>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</si>
  <si>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</si>
  <si>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</si>
  <si>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</si>
  <si>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</si>
  <si>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</si>
  <si>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</si>
  <si>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</si>
  <si>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</si>
  <si>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</si>
  <si>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</si>
  <si>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</si>
  <si>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</si>
  <si>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</si>
  <si>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</si>
  <si>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</si>
  <si>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</si>
  <si>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</si>
  <si>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</si>
  <si>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</si>
  <si>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</si>
  <si>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</si>
  <si>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</si>
  <si>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</si>
  <si>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</si>
  <si>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</si>
  <si>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</si>
  <si>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</si>
  <si>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</si>
  <si>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</si>
  <si>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</si>
  <si>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</si>
  <si>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</si>
  <si>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</si>
  <si>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</si>
  <si>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</si>
  <si>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</si>
  <si>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</si>
  <si>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</si>
  <si>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</si>
  <si>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</si>
  <si>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</si>
  <si>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</si>
  <si>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</si>
  <si>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</si>
  <si>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</si>
  <si>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</si>
  <si>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</si>
  <si>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</si>
  <si>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</si>
  <si>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</si>
  <si>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</si>
  <si>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</si>
  <si>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</si>
  <si>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</si>
  <si>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</si>
  <si>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</si>
  <si>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</si>
  <si>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</si>
  <si>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</si>
  <si>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</si>
  <si>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</si>
  <si>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</si>
  <si>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</si>
  <si>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</si>
  <si>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</si>
  <si>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</si>
  <si>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</si>
  <si>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</si>
  <si>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</si>
  <si>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</si>
  <si>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</si>
  <si>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</si>
  <si>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</si>
  <si>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</si>
  <si>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</si>
  <si>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</si>
  <si>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</si>
  <si>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</si>
  <si>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</si>
  <si>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</si>
  <si>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</si>
  <si>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</si>
  <si>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</si>
  <si>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</si>
  <si>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</si>
  <si>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</si>
  <si>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</si>
  <si>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</si>
  <si>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</si>
  <si>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</si>
  <si>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</si>
  <si>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</si>
  <si>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</si>
  <si>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</si>
  <si>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</si>
  <si>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</si>
  <si>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</si>
  <si>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</si>
  <si>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</si>
  <si>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</si>
  <si>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</si>
  <si>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</si>
  <si>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</si>
  <si>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</si>
  <si>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</si>
  <si>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</si>
  <si>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</si>
  <si>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</si>
  <si>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</si>
  <si>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</si>
  <si>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</si>
  <si>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</si>
  <si>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</si>
  <si>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</si>
  <si>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</si>
  <si>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</si>
  <si>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</si>
  <si>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</si>
  <si>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</si>
  <si>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</si>
  <si>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</si>
  <si>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</si>
  <si>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</si>
  <si>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</si>
  <si>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</si>
  <si>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</si>
  <si>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</si>
  <si>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</si>
  <si>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</si>
  <si>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</si>
  <si>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</si>
  <si>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</si>
  <si>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</si>
  <si>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</si>
  <si>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</si>
  <si>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</si>
  <si>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</si>
  <si>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</si>
  <si>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</si>
  <si>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</si>
  <si>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</si>
  <si>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</si>
  <si>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</si>
  <si>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</si>
  <si>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</si>
  <si>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</si>
  <si>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</si>
  <si>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</si>
  <si>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</si>
  <si>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</si>
  <si>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</si>
  <si>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</si>
  <si>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</si>
  <si>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</si>
  <si>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</si>
  <si>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</si>
  <si>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</si>
  <si>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</si>
  <si>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</si>
  <si>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</si>
  <si>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</si>
  <si>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</si>
  <si>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</si>
  <si>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</si>
  <si>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</si>
  <si>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</si>
  <si>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</si>
  <si>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</si>
  <si>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</si>
  <si>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</si>
  <si>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</si>
  <si>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</si>
  <si>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</si>
  <si>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</si>
  <si>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</si>
  <si>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</si>
  <si>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</si>
  <si>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</si>
  <si>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</si>
  <si>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</si>
  <si>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</si>
  <si>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</si>
  <si>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</si>
  <si>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</si>
  <si>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</si>
  <si>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</si>
  <si>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</si>
  <si>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</si>
  <si>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</si>
  <si>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</si>
  <si>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</si>
  <si>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</si>
  <si>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</si>
  <si>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</si>
  <si>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</si>
  <si>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</si>
  <si>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</si>
  <si>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</si>
  <si>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</si>
  <si>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</si>
  <si>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</si>
  <si>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</si>
  <si>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</si>
  <si>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</si>
  <si>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</si>
  <si>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</si>
  <si>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</si>
  <si>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</si>
  <si>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</si>
  <si>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</si>
  <si>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</si>
  <si>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</si>
  <si>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</si>
  <si>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</si>
  <si>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</si>
  <si>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</si>
  <si>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</si>
  <si>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</si>
  <si>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</si>
  <si>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</si>
  <si>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</si>
  <si>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</si>
  <si>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</si>
  <si>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</si>
  <si>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</si>
  <si>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</si>
  <si>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</si>
  <si>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</si>
  <si>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</si>
  <si>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</si>
  <si>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</si>
  <si>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</si>
  <si>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</si>
  <si>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</si>
  <si>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</si>
  <si>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</si>
  <si>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</si>
  <si>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</si>
  <si>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</si>
  <si>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</si>
  <si>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</si>
  <si>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</si>
  <si>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</si>
  <si>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</si>
  <si>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</si>
  <si>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</si>
  <si>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</si>
  <si>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</si>
  <si>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</si>
  <si>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</si>
  <si>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</si>
  <si>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</si>
  <si>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</si>
  <si>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</si>
  <si>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</si>
  <si>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</si>
  <si>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</si>
  <si>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</si>
  <si>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</si>
  <si>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</si>
  <si>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</si>
  <si>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</si>
  <si>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</si>
  <si>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</si>
  <si>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</si>
  <si>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</si>
  <si>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</si>
  <si>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</si>
  <si>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</si>
  <si>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</si>
  <si>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</si>
  <si>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</si>
  <si>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</si>
  <si>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</si>
  <si>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</si>
  <si>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</si>
  <si>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</si>
  <si>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</si>
  <si>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</si>
  <si>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</si>
  <si>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</si>
  <si>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</si>
  <si>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</si>
  <si>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</si>
  <si>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</si>
  <si>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</si>
  <si>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</si>
  <si>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</si>
  <si>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</si>
  <si>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</si>
  <si>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</si>
  <si>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</si>
  <si>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</si>
  <si>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</si>
  <si>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</si>
  <si>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</si>
  <si>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</si>
  <si>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</si>
  <si>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</si>
  <si>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</si>
  <si>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</si>
  <si>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</si>
  <si>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</si>
  <si>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</si>
  <si>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</si>
  <si>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</si>
  <si>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</si>
  <si>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</si>
  <si>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</si>
  <si>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</si>
  <si>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</si>
  <si>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</si>
  <si>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</si>
  <si>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</si>
  <si>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</si>
  <si>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</si>
  <si>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</si>
  <si>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</si>
  <si>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</si>
  <si>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</si>
  <si>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</si>
  <si>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</si>
  <si>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</si>
  <si>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</si>
  <si>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</si>
  <si>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</si>
  <si>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</si>
  <si>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</si>
  <si>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</si>
  <si>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</si>
  <si>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</si>
  <si>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</si>
  <si>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</si>
  <si>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</si>
  <si>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</si>
  <si>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</si>
  <si>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</si>
  <si>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</si>
  <si>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</si>
  <si>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</si>
  <si>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</si>
  <si>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</si>
  <si>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</si>
  <si>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</si>
  <si>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</si>
  <si>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</si>
  <si>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</si>
  <si>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</si>
  <si>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</si>
  <si>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</si>
  <si>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</si>
  <si>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</si>
  <si>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</si>
  <si>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</si>
  <si>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</si>
  <si>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</si>
  <si>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</si>
  <si>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</si>
  <si>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</si>
  <si>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</si>
  <si>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</si>
  <si>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</si>
  <si>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</si>
  <si>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</si>
  <si>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</si>
  <si>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</si>
  <si>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</si>
  <si>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</si>
  <si>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</si>
  <si>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</si>
  <si>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</si>
  <si>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</si>
  <si>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</si>
  <si>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</si>
  <si>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</si>
  <si>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</si>
  <si>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</si>
  <si>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</si>
  <si>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</si>
  <si>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</si>
  <si>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</si>
  <si>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</si>
  <si>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</si>
  <si>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</si>
  <si>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</si>
  <si>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</si>
  <si>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</si>
  <si>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</si>
  <si>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</si>
  <si>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</si>
  <si>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</si>
  <si>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</si>
  <si>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</si>
  <si>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</si>
  <si>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</si>
  <si>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</si>
  <si>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</si>
  <si>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</si>
  <si>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</si>
  <si>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</si>
  <si>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</si>
  <si>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</si>
  <si>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</si>
  <si>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</si>
  <si>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</si>
  <si>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</si>
  <si>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</si>
  <si>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</si>
  <si>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</si>
  <si>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</si>
  <si>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</si>
  <si>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</si>
  <si>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</si>
  <si>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</si>
  <si>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</si>
  <si>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</si>
  <si>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</si>
  <si>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</si>
  <si>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</si>
  <si>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</si>
  <si>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</si>
  <si>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</si>
  <si>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</si>
  <si>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</si>
  <si>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</si>
  <si>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</si>
  <si>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</si>
  <si>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</si>
  <si>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</si>
  <si>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</si>
  <si>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</si>
  <si>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</si>
  <si>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</si>
  <si>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</si>
  <si>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</si>
  <si>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</si>
  <si>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</si>
  <si>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</si>
  <si>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</si>
  <si>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</si>
  <si>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</si>
  <si>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</si>
  <si>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</si>
  <si>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</si>
  <si>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</si>
  <si>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</si>
  <si>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</si>
  <si>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</si>
  <si>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</si>
  <si>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</si>
  <si>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</si>
  <si>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</si>
  <si>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</si>
  <si>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</si>
  <si>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</si>
  <si>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</si>
  <si>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</si>
  <si>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</si>
  <si>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</si>
  <si>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</si>
  <si>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</si>
  <si>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</si>
  <si>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</si>
  <si>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</si>
  <si>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</si>
  <si>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</si>
  <si>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</si>
  <si>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</si>
  <si>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</si>
  <si>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</si>
  <si>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</si>
  <si>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</si>
  <si>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</si>
  <si>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</si>
  <si>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</si>
  <si>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</si>
  <si>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</si>
  <si>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</si>
  <si>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</si>
  <si>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</si>
  <si>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</si>
  <si>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</si>
  <si>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</si>
  <si>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</si>
  <si>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</si>
  <si>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</si>
  <si>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</si>
  <si>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</si>
  <si>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</si>
  <si>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</si>
  <si>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</si>
  <si>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</si>
  <si>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</si>
  <si>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</si>
  <si>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</si>
  <si>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</si>
  <si>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</si>
  <si>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</si>
  <si>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</si>
  <si>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</si>
  <si>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</si>
  <si>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</si>
  <si>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</si>
  <si>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</si>
  <si>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</si>
  <si>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</si>
  <si>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</si>
  <si>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</si>
  <si>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</si>
  <si>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</si>
  <si>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</si>
  <si>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</si>
  <si>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</si>
  <si>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</si>
  <si>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</si>
  <si>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</si>
  <si>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</si>
  <si>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</si>
  <si>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</si>
  <si>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</si>
  <si>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</si>
  <si>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</si>
  <si>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</si>
  <si>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</si>
  <si>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</si>
  <si>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</si>
  <si>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</si>
  <si>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</si>
  <si>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</si>
  <si>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</si>
  <si>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</si>
  <si>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</si>
  <si>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</si>
  <si>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</si>
  <si>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</si>
  <si>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</si>
  <si>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</si>
  <si>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</si>
  <si>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</si>
  <si>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</si>
  <si>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</si>
  <si>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</si>
  <si>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</si>
  <si>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</si>
  <si>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</si>
  <si>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</si>
  <si>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</si>
  <si>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</si>
  <si>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</si>
  <si>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</si>
  <si>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</si>
  <si>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</si>
  <si>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</si>
  <si>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</si>
  <si>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</si>
  <si>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</si>
  <si>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</si>
  <si>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</si>
  <si>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</si>
  <si>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</si>
  <si>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</si>
  <si>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</si>
  <si>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</si>
  <si>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</si>
  <si>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</si>
  <si>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</si>
  <si>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</si>
  <si>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</si>
  <si>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</si>
  <si>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</si>
  <si>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</si>
  <si>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</si>
  <si>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</si>
  <si>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</si>
  <si>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</si>
  <si>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</si>
  <si>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</si>
  <si>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</si>
  <si>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</si>
  <si>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</si>
  <si>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</si>
  <si>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</si>
  <si>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</si>
  <si>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</si>
  <si>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</si>
  <si>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</si>
  <si>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</si>
  <si>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</si>
  <si>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</si>
  <si>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</si>
  <si>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</si>
  <si>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</si>
  <si>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</si>
  <si>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</si>
  <si>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</si>
  <si>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</si>
  <si>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</si>
  <si>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</si>
  <si>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</si>
  <si>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</si>
  <si>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</si>
  <si>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</si>
  <si>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</si>
  <si>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</si>
  <si>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</si>
  <si>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</si>
  <si>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</si>
  <si>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</si>
  <si>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</si>
  <si>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</si>
  <si>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</si>
  <si>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</si>
  <si>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</si>
  <si>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</si>
  <si>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</si>
  <si>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</si>
  <si>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</si>
  <si>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</si>
  <si>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</si>
  <si>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</si>
  <si>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</si>
  <si>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</si>
  <si>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</si>
  <si>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</si>
  <si>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</si>
  <si>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</si>
  <si>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</si>
  <si>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</si>
  <si>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</si>
  <si>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</si>
  <si>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</si>
  <si>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</si>
  <si>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</si>
  <si>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</si>
  <si>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</si>
  <si>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</si>
  <si>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</si>
  <si>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</si>
  <si>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</si>
  <si>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</si>
  <si>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</si>
  <si>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</si>
  <si>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</si>
  <si>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</si>
  <si>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</si>
  <si>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</si>
  <si>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</si>
  <si>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</si>
  <si>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</si>
  <si>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</si>
  <si>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</si>
  <si>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</si>
  <si>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</si>
  <si>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</si>
  <si>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</si>
  <si>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</si>
  <si>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</si>
  <si>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</si>
  <si>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</si>
  <si>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</si>
  <si>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</si>
  <si>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</si>
  <si>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</si>
  <si>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</si>
  <si>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</si>
  <si>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</si>
  <si>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</si>
  <si>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</si>
  <si>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</si>
  <si>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</si>
  <si>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</si>
  <si>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</si>
  <si>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</si>
  <si>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</si>
  <si>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</si>
  <si>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</si>
  <si>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</si>
  <si>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</si>
  <si>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</si>
  <si>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</si>
  <si>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</si>
  <si>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</si>
  <si>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</si>
  <si>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</si>
  <si>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</si>
  <si>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</si>
  <si>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</si>
  <si>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</si>
  <si>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</si>
  <si>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</si>
  <si>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</si>
  <si>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</si>
  <si>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</si>
  <si>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</si>
  <si>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</si>
  <si>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</si>
  <si>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</si>
  <si>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</si>
  <si>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</si>
  <si>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</si>
  <si>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</si>
  <si>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</si>
  <si>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</si>
  <si>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</si>
  <si>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</si>
  <si>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</si>
  <si>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</si>
  <si>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</si>
  <si>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</si>
  <si>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</si>
  <si>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</si>
  <si>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</si>
  <si>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</si>
  <si>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</si>
  <si>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</si>
  <si>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</si>
  <si>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</si>
  <si>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</si>
  <si>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</si>
  <si>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</si>
  <si>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</si>
  <si>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</si>
  <si>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</si>
  <si>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</si>
  <si>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</si>
  <si>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</si>
  <si>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</si>
  <si>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</si>
  <si>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</si>
  <si>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</si>
  <si>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</si>
  <si>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</si>
  <si>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</si>
  <si>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</si>
  <si>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</si>
  <si>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</si>
  <si>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</si>
  <si>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</si>
  <si>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</si>
  <si>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</si>
  <si>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</si>
  <si>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</si>
  <si>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</si>
  <si>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</si>
  <si>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</si>
  <si>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</si>
  <si>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</si>
  <si>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</si>
  <si>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</si>
  <si>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</si>
  <si>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</si>
  <si>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</si>
  <si>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</si>
  <si>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</si>
  <si>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</si>
  <si>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</si>
  <si>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</si>
  <si>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</si>
  <si>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</si>
  <si>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</si>
  <si>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</si>
  <si>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</si>
  <si>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</si>
  <si>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</si>
  <si>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</si>
  <si>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</si>
  <si>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</si>
  <si>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</si>
  <si>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</si>
  <si>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</si>
  <si>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</si>
  <si>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</si>
  <si>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</si>
  <si>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</si>
  <si>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</si>
  <si>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</si>
  <si>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</si>
  <si>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</si>
  <si>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</si>
  <si>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</si>
  <si>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</si>
  <si>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</si>
  <si>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</si>
  <si>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</si>
  <si>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</si>
  <si>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</si>
  <si>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</si>
  <si>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</si>
  <si>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</si>
  <si>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</si>
  <si>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</si>
  <si>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</si>
  <si>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</si>
  <si>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</si>
  <si>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</si>
  <si>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</si>
  <si>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</si>
  <si>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</si>
  <si>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</si>
  <si>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</si>
  <si>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</si>
  <si>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</si>
  <si>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</si>
  <si>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</si>
  <si>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</si>
  <si>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</si>
  <si>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</si>
  <si>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</si>
  <si>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</si>
  <si>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</si>
  <si>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</si>
  <si>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</si>
  <si>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</si>
  <si>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</si>
  <si>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</si>
  <si>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</si>
  <si>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</si>
  <si>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</si>
  <si>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</si>
  <si>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</si>
  <si>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</si>
  <si>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</si>
  <si>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</si>
  <si>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</si>
  <si>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</si>
  <si>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</si>
  <si>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</si>
  <si>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</si>
  <si>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</si>
  <si>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</si>
  <si>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</si>
  <si>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</si>
  <si>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</si>
  <si>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</si>
  <si>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</si>
  <si>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</si>
  <si>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</si>
  <si>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</si>
  <si>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</si>
  <si>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</si>
  <si>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</si>
  <si>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</si>
  <si>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</si>
  <si>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</si>
  <si>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</si>
  <si>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</si>
  <si>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</si>
  <si>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</si>
  <si>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</si>
  <si>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</si>
  <si>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</si>
  <si>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</si>
  <si>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</si>
  <si>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</si>
  <si>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</si>
  <si>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</si>
  <si>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</si>
  <si>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</si>
  <si>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</si>
  <si>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</si>
  <si>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</si>
  <si>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</si>
  <si>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</si>
  <si>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</si>
  <si>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</si>
  <si>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</si>
  <si>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</si>
  <si>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</si>
  <si>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</si>
  <si>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</si>
  <si>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</si>
  <si>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</si>
  <si>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</si>
  <si>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</si>
  <si>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</si>
  <si>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</si>
  <si>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</si>
  <si>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</si>
  <si>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</si>
  <si>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</si>
  <si>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</si>
  <si>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</si>
  <si>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</si>
  <si>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</si>
  <si>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</si>
  <si>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</si>
  <si>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</si>
  <si>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</si>
  <si>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</si>
  <si>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</si>
  <si>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</si>
  <si>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</si>
  <si>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</si>
  <si>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</si>
  <si>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</si>
  <si>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</si>
  <si>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</si>
  <si>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</si>
  <si>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</si>
  <si>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</si>
  <si>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</si>
  <si>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</si>
  <si>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</si>
  <si>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</si>
  <si>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</si>
  <si>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</si>
  <si>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</si>
  <si>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</si>
  <si>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</si>
  <si>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</si>
  <si>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</si>
  <si>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</si>
  <si>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</si>
  <si>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</si>
  <si>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</si>
  <si>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</si>
  <si>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</si>
  <si>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</si>
  <si>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</si>
  <si>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</si>
  <si>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</si>
  <si>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</si>
  <si>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</si>
  <si>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</si>
  <si>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</si>
  <si>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</si>
  <si>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</si>
  <si>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</si>
  <si>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</si>
  <si>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</si>
  <si>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</si>
  <si>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</si>
  <si>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</si>
  <si>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</si>
  <si>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</si>
  <si>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</si>
  <si>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</si>
  <si>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</si>
  <si>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</si>
  <si>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</si>
  <si>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</si>
  <si>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</si>
  <si>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</si>
  <si>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</si>
  <si>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</si>
  <si>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</si>
  <si>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</si>
  <si>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</si>
  <si>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</si>
  <si>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</si>
  <si>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</si>
  <si>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</si>
  <si>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</si>
  <si>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</si>
  <si>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</si>
  <si>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</si>
  <si>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</si>
  <si>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</si>
  <si>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</si>
  <si>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</si>
  <si>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</si>
  <si>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</si>
  <si>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</si>
  <si>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</si>
  <si>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</si>
  <si>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</si>
  <si>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</si>
  <si>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</si>
  <si>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</si>
  <si>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</si>
  <si>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</si>
  <si>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</si>
  <si>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</si>
  <si>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</si>
  <si>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</si>
  <si>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</si>
  <si>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</si>
  <si>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</si>
  <si>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</si>
  <si>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</si>
  <si>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</si>
  <si>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</si>
  <si>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</si>
  <si>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</si>
  <si>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</si>
  <si>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</si>
  <si>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</si>
  <si>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</si>
  <si>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</si>
  <si>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</si>
  <si>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</si>
  <si>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</si>
  <si>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</si>
  <si>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</si>
  <si>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</si>
  <si>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</si>
  <si>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</si>
  <si>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</si>
  <si>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</si>
  <si>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</si>
  <si>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</si>
  <si>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</si>
  <si>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</si>
  <si>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</si>
  <si>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</si>
  <si>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</si>
  <si>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</si>
  <si>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</si>
  <si>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</si>
  <si>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</si>
  <si>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</si>
  <si>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</si>
  <si>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</si>
  <si>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</si>
  <si>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</si>
  <si>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</si>
  <si>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</si>
  <si>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</si>
  <si>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</si>
  <si>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</si>
  <si>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</si>
  <si>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</si>
  <si>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</si>
  <si>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</si>
  <si>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</si>
  <si>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</si>
  <si>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</si>
  <si>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</si>
  <si>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</si>
  <si>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</si>
  <si>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</si>
  <si>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</si>
  <si>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</si>
  <si>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</si>
  <si>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</si>
  <si>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</si>
  <si>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</si>
  <si>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</si>
  <si>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</si>
  <si>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</si>
  <si>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</si>
  <si>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</si>
  <si>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</si>
  <si>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</si>
  <si>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</si>
  <si>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</si>
  <si>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</si>
  <si>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</si>
  <si>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</si>
  <si>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</si>
  <si>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</si>
  <si>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</si>
  <si>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</si>
  <si>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</si>
  <si>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</si>
  <si>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</si>
  <si>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</si>
  <si>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</si>
  <si>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</si>
  <si>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</si>
  <si>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</si>
  <si>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</si>
  <si>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</si>
  <si>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</si>
  <si>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</si>
  <si>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</si>
  <si>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</si>
  <si>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</si>
  <si>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</si>
  <si>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</si>
  <si>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</si>
  <si>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</si>
  <si>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</si>
  <si>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</si>
  <si>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</si>
  <si>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</si>
  <si>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</si>
  <si>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</si>
  <si>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</si>
  <si>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</si>
  <si>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</si>
  <si>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</si>
  <si>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</si>
  <si>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</si>
  <si>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</si>
  <si>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</si>
  <si>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</si>
  <si>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</si>
  <si>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</si>
  <si>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</si>
  <si>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</si>
  <si>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</si>
  <si>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</si>
  <si>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</si>
  <si>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</si>
  <si>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</si>
  <si>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</si>
  <si>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</si>
  <si>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</si>
  <si>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</si>
  <si>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</si>
  <si>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</si>
  <si>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</si>
  <si>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</si>
  <si>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</si>
  <si>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</si>
  <si>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</si>
  <si>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</si>
  <si>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</si>
  <si>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</si>
  <si>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</si>
  <si>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</si>
  <si>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</si>
  <si>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</si>
  <si>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</si>
  <si>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</si>
  <si>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</si>
  <si>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</si>
  <si>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</si>
  <si>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</si>
  <si>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</si>
  <si>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</si>
  <si>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</si>
  <si>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</si>
  <si>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</si>
  <si>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</si>
  <si>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</si>
  <si>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</si>
  <si>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</si>
  <si>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</si>
  <si>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</si>
  <si>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</si>
  <si>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</si>
  <si>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</si>
  <si>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</si>
  <si>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</si>
  <si>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</si>
  <si>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</si>
  <si>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</si>
  <si>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</si>
  <si>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</si>
  <si>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</si>
  <si>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</si>
  <si>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</si>
  <si>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</si>
  <si>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</si>
  <si>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</si>
  <si>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</si>
  <si>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</si>
  <si>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</si>
  <si>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</si>
  <si>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</si>
  <si>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</si>
  <si>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</si>
  <si>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</si>
  <si>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</si>
  <si>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</si>
  <si>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</si>
  <si>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</si>
  <si>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</si>
  <si>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</si>
  <si>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</si>
  <si>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</si>
  <si>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</si>
  <si>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</si>
  <si>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</si>
  <si>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</si>
  <si>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</si>
  <si>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</si>
  <si>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</si>
  <si>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</si>
  <si>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</si>
  <si>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</si>
  <si>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</si>
  <si>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</si>
  <si>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</si>
  <si>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</si>
  <si>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</si>
  <si>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</si>
  <si>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</si>
  <si>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</si>
  <si>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</si>
  <si>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</si>
  <si>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</si>
  <si>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</si>
  <si>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</si>
  <si>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</si>
  <si>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</si>
  <si>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</si>
  <si>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</si>
  <si>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</si>
  <si>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</si>
  <si>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</si>
  <si>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</si>
  <si>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</si>
  <si>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</si>
  <si>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</si>
  <si>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</si>
  <si>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</si>
  <si>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</si>
  <si>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</si>
  <si>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</si>
  <si>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</si>
  <si>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</si>
  <si>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</si>
  <si>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</si>
  <si>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</si>
  <si>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</si>
  <si>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</si>
  <si>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</si>
  <si>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</si>
  <si>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</si>
  <si>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</si>
  <si>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</si>
  <si>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</si>
  <si>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</si>
  <si>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</si>
  <si>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</si>
  <si>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</si>
  <si>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</si>
  <si>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</si>
  <si>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</si>
  <si>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</si>
  <si>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</si>
  <si>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</si>
  <si>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</si>
  <si>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</si>
  <si>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</si>
  <si>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</si>
  <si>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</si>
  <si>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</si>
  <si>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</si>
  <si>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</si>
  <si>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</si>
  <si>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</si>
  <si>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</si>
  <si>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</si>
  <si>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</si>
  <si>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</si>
  <si>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</si>
  <si>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</si>
  <si>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</si>
  <si>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</si>
  <si>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</si>
  <si>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</si>
  <si>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</si>
  <si>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</si>
  <si>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</si>
  <si>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</si>
  <si>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</si>
  <si>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</si>
  <si>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</si>
  <si>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</si>
  <si>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</si>
  <si>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</si>
  <si>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</si>
  <si>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</si>
  <si>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</si>
  <si>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</si>
  <si>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</si>
  <si>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</si>
  <si>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</si>
  <si>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</si>
  <si>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</si>
  <si>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</si>
  <si>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</si>
  <si>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</si>
  <si>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</si>
  <si>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</si>
  <si>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</si>
  <si>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</si>
  <si>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</si>
  <si>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</si>
  <si>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</si>
  <si>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</si>
  <si>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</si>
  <si>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</si>
  <si>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</si>
  <si>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</si>
  <si>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</si>
  <si>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</si>
  <si>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</si>
  <si>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</si>
  <si>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</si>
  <si>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</si>
  <si>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</si>
  <si>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</si>
  <si>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</si>
  <si>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</si>
  <si>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</si>
  <si>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</si>
  <si>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</si>
  <si>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</si>
  <si>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</si>
  <si>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</si>
  <si>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</si>
  <si>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</si>
  <si>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</si>
  <si>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</si>
  <si>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</si>
  <si>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</si>
  <si>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</si>
  <si>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</si>
  <si>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</si>
  <si>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</si>
  <si>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</si>
  <si>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</si>
  <si>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</si>
  <si>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</si>
  <si>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</si>
  <si>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</si>
  <si>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</si>
  <si>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</si>
  <si>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</si>
  <si>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</si>
  <si>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</si>
  <si>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</si>
  <si>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</si>
  <si>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</si>
  <si>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</si>
  <si>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</si>
  <si>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</si>
  <si>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</si>
  <si>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</si>
  <si>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</si>
  <si>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</si>
  <si>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</si>
  <si>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</si>
  <si>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</si>
  <si>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</si>
  <si>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</si>
  <si>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</si>
  <si>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</si>
  <si>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</si>
  <si>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</si>
  <si>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</si>
  <si>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</si>
  <si>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</si>
  <si>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</si>
  <si>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</si>
  <si>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</si>
  <si>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</si>
  <si>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</si>
  <si>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</si>
  <si>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</si>
  <si>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</si>
  <si>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</si>
  <si>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</si>
  <si>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</si>
  <si>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</si>
  <si>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</si>
  <si>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</si>
  <si>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</si>
  <si>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</si>
  <si>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</si>
  <si>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</si>
  <si>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</si>
  <si>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</si>
  <si>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</si>
  <si>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</si>
  <si>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</si>
  <si>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</si>
  <si>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</si>
  <si>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</si>
  <si>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</si>
  <si>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</si>
  <si>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</si>
  <si>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</si>
  <si>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</si>
  <si>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</si>
  <si>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</si>
  <si>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</si>
  <si>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</si>
  <si>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</si>
  <si>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</si>
  <si>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</si>
  <si>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</si>
  <si>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</si>
  <si>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</si>
  <si>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</si>
  <si>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</si>
  <si>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</si>
  <si>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</si>
  <si>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</si>
  <si>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</si>
  <si>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</si>
  <si>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</si>
  <si>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</si>
  <si>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</si>
  <si>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</si>
  <si>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</si>
  <si>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</si>
  <si>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</si>
  <si>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</si>
  <si>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</si>
  <si>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</si>
  <si>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</si>
  <si>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</si>
  <si>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</si>
  <si>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</si>
  <si>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</si>
  <si>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</si>
  <si>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</si>
  <si>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</si>
  <si>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</si>
  <si>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</si>
  <si>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</si>
  <si>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</si>
  <si>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</si>
  <si>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</si>
  <si>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</si>
  <si>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</si>
  <si>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</si>
  <si>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</si>
  <si>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</si>
  <si>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</si>
  <si>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</si>
  <si>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</si>
  <si>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</si>
  <si>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</si>
  <si>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</si>
  <si>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</si>
  <si>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</si>
  <si>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</si>
  <si>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</si>
  <si>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</si>
  <si>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</si>
  <si>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</si>
  <si>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</si>
  <si>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</si>
  <si>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</si>
  <si>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</si>
  <si>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</si>
  <si>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</si>
  <si>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</si>
  <si>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</si>
  <si>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</si>
  <si>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</si>
  <si>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</si>
  <si>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</si>
  <si>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</si>
  <si>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</si>
  <si>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</si>
  <si>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</si>
  <si>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</si>
  <si>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</si>
  <si>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</si>
  <si>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</si>
  <si>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</si>
  <si>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</si>
  <si>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</si>
  <si>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</si>
  <si>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</si>
  <si>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</si>
  <si>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</si>
  <si>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</si>
  <si>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</si>
  <si>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</si>
  <si>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</si>
  <si>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</si>
  <si>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</si>
  <si>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</si>
  <si>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</si>
  <si>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</si>
  <si>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</si>
  <si>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</si>
  <si>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</si>
  <si>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</si>
  <si>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</si>
  <si>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</si>
  <si>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</si>
  <si>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</si>
  <si>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</si>
  <si>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</si>
  <si>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</si>
  <si>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</si>
  <si>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</si>
  <si>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</si>
  <si>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</si>
  <si>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</si>
  <si>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</si>
  <si>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</si>
  <si>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</si>
  <si>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</si>
  <si>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</si>
  <si>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</si>
  <si>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</si>
  <si>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</si>
  <si>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</si>
  <si>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</si>
  <si>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</si>
  <si>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</si>
  <si>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</si>
  <si>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</si>
  <si>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</si>
  <si>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</si>
  <si>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</si>
  <si>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</si>
  <si>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</si>
  <si>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</si>
  <si>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</si>
  <si>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</si>
  <si>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</si>
  <si>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</si>
  <si>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</si>
  <si>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</si>
  <si>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</si>
  <si>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</si>
  <si>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</si>
  <si>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</si>
  <si>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</si>
  <si>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</si>
  <si>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</si>
  <si>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</si>
  <si>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</si>
  <si>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</si>
  <si>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</si>
  <si>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</si>
  <si>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</si>
  <si>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</si>
  <si>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</si>
  <si>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</si>
  <si>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</si>
  <si>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</si>
  <si>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</si>
  <si>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</si>
  <si>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</si>
  <si>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</si>
  <si>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</si>
  <si>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</si>
  <si>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</si>
  <si>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</si>
  <si>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</si>
  <si>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</si>
  <si>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</si>
  <si>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</si>
  <si>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</si>
  <si>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</si>
  <si>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</si>
  <si>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</si>
  <si>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</si>
  <si>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</si>
  <si>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</si>
  <si>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</si>
  <si>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</si>
  <si>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</si>
  <si>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</si>
  <si>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</si>
  <si>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</si>
  <si>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</si>
  <si>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</si>
  <si>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</si>
  <si>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</si>
  <si>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</si>
  <si>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</si>
  <si>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</si>
  <si>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</si>
  <si>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</si>
  <si>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</si>
  <si>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</si>
  <si>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</si>
  <si>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</si>
  <si>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</si>
  <si>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</si>
  <si>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</si>
  <si>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</si>
  <si>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</si>
  <si>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</si>
  <si>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</si>
  <si>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</si>
  <si>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</si>
  <si>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</si>
  <si>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</si>
  <si>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</si>
  <si>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</si>
  <si>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</si>
  <si>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</si>
  <si>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</si>
  <si>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</si>
  <si>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</si>
  <si>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</si>
  <si>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</si>
  <si>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</si>
  <si>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</si>
  <si>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</si>
  <si>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</si>
  <si>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</si>
  <si>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</si>
  <si>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</si>
  <si>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</si>
  <si>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</si>
  <si>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</si>
  <si>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</si>
  <si>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</si>
  <si>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</si>
  <si>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</si>
  <si>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</si>
  <si>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</si>
  <si>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</si>
  <si>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</si>
  <si>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</si>
  <si>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</si>
  <si>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</si>
  <si>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</si>
  <si>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</si>
  <si>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</si>
  <si>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</si>
  <si>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</si>
  <si>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</si>
  <si>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</si>
  <si>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</si>
  <si>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</si>
  <si>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</si>
  <si>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</si>
  <si>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</si>
  <si>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</si>
  <si>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</si>
  <si>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</si>
  <si>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</si>
  <si>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</si>
  <si>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</si>
  <si>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</si>
  <si>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</si>
  <si>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</si>
  <si>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</si>
  <si>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</si>
  <si>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</si>
  <si>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</si>
  <si>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</si>
  <si>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</si>
  <si>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</si>
  <si>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</si>
  <si>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</si>
  <si>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</si>
  <si>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</si>
  <si>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</si>
  <si>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</si>
  <si>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</si>
  <si>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</si>
  <si>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</si>
  <si>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</si>
  <si>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</si>
  <si>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</si>
  <si>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</si>
  <si>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</si>
  <si>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</si>
  <si>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</si>
  <si>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</si>
  <si>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</si>
  <si>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</si>
  <si>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</si>
  <si>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</si>
  <si>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</si>
  <si>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</si>
  <si>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</si>
  <si>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</si>
  <si>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</si>
  <si>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</si>
  <si>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</si>
  <si>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</si>
  <si>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</si>
  <si>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</si>
  <si>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</si>
  <si>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</si>
  <si>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</si>
  <si>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</si>
  <si>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</si>
  <si>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</si>
  <si>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</si>
  <si>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</si>
  <si>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</si>
  <si>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</si>
  <si>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</si>
  <si>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</si>
  <si>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</si>
  <si>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</si>
  <si>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</si>
  <si>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</si>
  <si>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</si>
  <si>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</si>
  <si>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</si>
  <si>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</si>
  <si>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</si>
  <si>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</si>
  <si>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</si>
  <si>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</si>
  <si>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</si>
  <si>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</si>
  <si>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</si>
  <si>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</si>
  <si>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</si>
  <si>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</si>
  <si>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</si>
  <si>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</si>
  <si>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</si>
  <si>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</si>
  <si>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</si>
  <si>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</si>
  <si>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</si>
  <si>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</si>
  <si>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</si>
  <si>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</si>
  <si>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</si>
  <si>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</si>
  <si>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</si>
  <si>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</si>
  <si>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</si>
  <si>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</si>
  <si>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</si>
  <si>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</si>
  <si>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</si>
  <si>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</si>
  <si>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</si>
  <si>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</si>
  <si>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</si>
  <si>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</si>
  <si>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</si>
  <si>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</si>
  <si>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</si>
  <si>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</si>
  <si>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</si>
  <si>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</si>
  <si>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</si>
  <si>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</si>
  <si>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</si>
  <si>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</si>
  <si>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</si>
  <si>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</si>
  <si>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</si>
  <si>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</si>
  <si>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</si>
  <si>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</si>
  <si>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</si>
  <si>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</si>
  <si>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</si>
  <si>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</si>
  <si>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</si>
  <si>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</si>
  <si>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</si>
  <si>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</si>
  <si>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</si>
  <si>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</si>
  <si>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</si>
  <si>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</si>
  <si>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</si>
  <si>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</si>
  <si>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</si>
  <si>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</si>
  <si>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</si>
  <si>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</si>
  <si>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</si>
  <si>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</si>
  <si>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</si>
  <si>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</si>
  <si>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</si>
  <si>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</si>
  <si>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</si>
  <si>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</si>
  <si>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</si>
  <si>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</si>
  <si>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</si>
  <si>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</si>
  <si>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</si>
  <si>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</si>
  <si>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</si>
  <si>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</si>
  <si>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</si>
  <si>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</si>
  <si>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</si>
  <si>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</si>
  <si>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</si>
  <si>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</si>
  <si>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</si>
  <si>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</si>
  <si>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</si>
  <si>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</si>
  <si>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</si>
  <si>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</si>
  <si>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</si>
  <si>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</si>
  <si>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</si>
  <si>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</si>
  <si>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</si>
  <si>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</si>
  <si>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</si>
  <si>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</si>
  <si>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</si>
  <si>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</si>
  <si>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</si>
  <si>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</si>
  <si>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</si>
  <si>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</si>
  <si>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</si>
  <si>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</si>
  <si>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</si>
  <si>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</si>
  <si>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</si>
  <si>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</si>
  <si>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</si>
  <si>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</si>
  <si>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</si>
  <si>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</si>
  <si>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</si>
  <si>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</si>
  <si>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</si>
  <si>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</si>
  <si>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</si>
  <si>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</si>
  <si>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</si>
  <si>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</si>
  <si>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</si>
  <si>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</si>
  <si>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</si>
  <si>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</si>
  <si>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</si>
  <si>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</si>
  <si>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</si>
  <si>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</si>
  <si>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</si>
  <si>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</si>
  <si>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</si>
  <si>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</si>
  <si>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</si>
  <si>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</si>
  <si>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</si>
  <si>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</si>
  <si>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</si>
  <si>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</si>
  <si>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</si>
  <si>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</si>
  <si>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</si>
  <si>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</si>
  <si>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</si>
  <si>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</si>
  <si>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</si>
  <si>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</si>
  <si>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</si>
  <si>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</si>
  <si>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</si>
  <si>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</si>
  <si>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</si>
  <si>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</si>
  <si>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</si>
  <si>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</si>
  <si>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</si>
  <si>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</si>
  <si>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</si>
  <si>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</si>
  <si>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</si>
  <si>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</si>
  <si>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</si>
  <si>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</si>
  <si>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</si>
  <si>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</si>
  <si>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</si>
  <si>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</si>
  <si>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</si>
  <si>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</si>
  <si>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</si>
  <si>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</si>
  <si>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</si>
  <si>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</si>
  <si>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</si>
  <si>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</si>
  <si>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</si>
  <si>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</si>
  <si>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</si>
  <si>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</si>
  <si>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</si>
  <si>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</si>
  <si>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</si>
  <si>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</si>
  <si>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</si>
  <si>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</si>
  <si>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</si>
  <si>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</si>
  <si>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</si>
  <si>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</si>
  <si>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</si>
  <si>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</si>
  <si>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</si>
  <si>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</si>
  <si>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</si>
  <si>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</si>
  <si>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</si>
  <si>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</si>
  <si>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</si>
  <si>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</si>
  <si>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</si>
  <si>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</si>
  <si>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</si>
  <si>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</si>
  <si>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</si>
  <si>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</si>
  <si>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</si>
  <si>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</si>
  <si>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</si>
  <si>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</si>
  <si>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</si>
  <si>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</si>
  <si>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</si>
  <si>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</si>
  <si>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</si>
  <si>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</si>
  <si>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</si>
  <si>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</si>
  <si>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</si>
  <si>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</si>
  <si>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</si>
  <si>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</si>
  <si>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</si>
  <si>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</si>
  <si>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</si>
  <si>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</si>
  <si>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</si>
  <si>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</si>
  <si>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</si>
  <si>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</si>
  <si>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</si>
  <si>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</si>
  <si>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</si>
  <si>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</si>
  <si>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</si>
  <si>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</si>
  <si>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</si>
  <si>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</si>
  <si>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</si>
  <si>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</si>
  <si>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</si>
  <si>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</si>
  <si>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</si>
  <si>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</si>
  <si>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</si>
  <si>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</si>
  <si>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</si>
  <si>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</si>
  <si>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</si>
  <si>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</si>
  <si>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</si>
  <si>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</si>
  <si>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</si>
  <si>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</si>
  <si>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</si>
  <si>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</si>
  <si>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</si>
  <si>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</si>
  <si>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</si>
  <si>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</si>
  <si>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</si>
  <si>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</si>
  <si>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</si>
  <si>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</si>
  <si>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</si>
  <si>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</si>
  <si>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</si>
  <si>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</si>
  <si>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</si>
  <si>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</si>
  <si>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</si>
  <si>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</si>
  <si>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</si>
  <si>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</si>
  <si>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</si>
  <si>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</si>
  <si>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</si>
  <si>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</si>
  <si>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</si>
  <si>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</si>
  <si>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</si>
  <si>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</si>
  <si>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</si>
  <si>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</si>
  <si>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</si>
  <si>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</si>
  <si>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</si>
  <si>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</si>
  <si>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</si>
  <si>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</si>
  <si>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</si>
  <si>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</si>
  <si>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</si>
  <si>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</si>
  <si>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</si>
  <si>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</si>
  <si>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</si>
  <si>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</si>
  <si>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</si>
  <si>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</si>
  <si>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</si>
  <si>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</si>
  <si>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</si>
  <si>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</si>
  <si>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</si>
  <si>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</si>
  <si>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</si>
  <si>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</si>
  <si>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</si>
  <si>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</si>
  <si>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</si>
  <si>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</si>
  <si>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</si>
  <si>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</si>
  <si>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</si>
  <si>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</si>
  <si>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</si>
  <si>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</si>
  <si>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</si>
  <si>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</si>
  <si>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</si>
  <si>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</si>
  <si>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</si>
  <si>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</si>
  <si>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</si>
  <si>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</si>
  <si>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</si>
  <si>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</si>
  <si>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</si>
  <si>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</si>
  <si>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</si>
  <si>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</si>
  <si>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</si>
  <si>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</si>
  <si>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</si>
  <si>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</si>
  <si>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</si>
  <si>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</si>
  <si>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</si>
  <si>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</si>
  <si>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</si>
  <si>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</si>
  <si>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</si>
  <si>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</si>
  <si>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</si>
  <si>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</si>
  <si>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</si>
  <si>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</si>
  <si>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</si>
  <si>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</si>
  <si>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</si>
  <si>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</si>
  <si>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</si>
  <si>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</si>
  <si>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</si>
  <si>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</si>
  <si>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</si>
  <si>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</si>
  <si>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</si>
  <si>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</si>
  <si>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</si>
  <si>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</si>
  <si>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</si>
  <si>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</si>
  <si>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</si>
  <si>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</si>
  <si>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</si>
  <si>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</si>
  <si>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</si>
  <si>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</si>
  <si>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</si>
  <si>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</si>
  <si>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</si>
  <si>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</si>
  <si>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</si>
  <si>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</si>
  <si>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</si>
  <si>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</si>
  <si>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</si>
  <si>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</si>
  <si>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</si>
  <si>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</si>
  <si>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</si>
  <si>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</si>
  <si>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</si>
  <si>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</si>
  <si>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</si>
  <si>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</si>
  <si>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</si>
  <si>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</si>
  <si>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</si>
  <si>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</si>
  <si>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</si>
  <si>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</si>
  <si>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</si>
  <si>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</si>
  <si>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</si>
  <si>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</si>
  <si>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</si>
  <si>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</si>
  <si>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</si>
  <si>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</si>
  <si>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</si>
  <si>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</si>
  <si>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</si>
  <si>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</si>
  <si>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</si>
  <si>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</si>
  <si>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</si>
  <si>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</si>
  <si>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</si>
  <si>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</si>
  <si>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</si>
  <si>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</si>
  <si>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</si>
  <si>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</si>
  <si>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</si>
  <si>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</si>
  <si>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</si>
  <si>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</si>
  <si>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</si>
  <si>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</si>
  <si>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</si>
  <si>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</si>
  <si>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</si>
  <si>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</si>
  <si>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</si>
  <si>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</si>
  <si>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</si>
  <si>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</si>
  <si>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</si>
  <si>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</si>
  <si>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</si>
  <si>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</si>
  <si>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</si>
  <si>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</si>
  <si>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</si>
  <si>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</si>
  <si>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</si>
  <si>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</si>
  <si>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</si>
  <si>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</si>
  <si>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</si>
  <si>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</si>
  <si>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</si>
  <si>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</si>
  <si>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</si>
  <si>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</si>
  <si>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</si>
  <si>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</si>
  <si>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</si>
  <si>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</si>
  <si>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</si>
  <si>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</si>
  <si>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</si>
  <si>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</si>
  <si>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</si>
  <si>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</si>
  <si>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</si>
  <si>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</si>
  <si>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</si>
  <si>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</si>
  <si>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</si>
  <si>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</si>
  <si>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</si>
  <si>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</si>
  <si>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</si>
  <si>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</si>
  <si>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</si>
  <si>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</si>
  <si>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</si>
  <si>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</si>
  <si>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</si>
  <si>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</si>
  <si>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</si>
  <si>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</si>
  <si>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</si>
  <si>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</si>
  <si>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</si>
  <si>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</si>
  <si>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</si>
  <si>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</si>
  <si>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</si>
  <si>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</si>
  <si>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</si>
  <si>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</si>
  <si>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</si>
  <si>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</si>
  <si>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</si>
  <si>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</si>
  <si>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</si>
  <si>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</si>
  <si>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</si>
  <si>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</si>
  <si>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</si>
  <si>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</si>
  <si>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</si>
  <si>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</si>
  <si>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</si>
  <si>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</si>
  <si>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</si>
  <si>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</si>
  <si>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</si>
  <si>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</si>
  <si>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</si>
  <si>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</si>
  <si>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</si>
  <si>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</si>
  <si>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</si>
  <si>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</si>
  <si>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</si>
  <si>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</si>
  <si>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</si>
  <si>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</si>
  <si>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</si>
  <si>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</si>
  <si>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</si>
  <si>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</si>
  <si>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</si>
  <si>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</si>
  <si>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</si>
  <si>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</si>
  <si>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</si>
  <si>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</si>
  <si>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</si>
  <si>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</si>
  <si>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</si>
  <si>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</si>
  <si>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</si>
  <si>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</si>
  <si>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</si>
  <si>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</si>
  <si>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</si>
  <si>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</si>
  <si>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</si>
  <si>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</si>
  <si>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</si>
  <si>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</si>
  <si>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</si>
  <si>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</si>
  <si>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</si>
  <si>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</si>
  <si>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</si>
  <si>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</si>
  <si>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</si>
  <si>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</si>
  <si>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</si>
  <si>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</si>
  <si>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</si>
  <si>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</si>
  <si>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</si>
  <si>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</si>
  <si>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</si>
  <si>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</si>
  <si>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</si>
  <si>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</si>
  <si>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</si>
  <si>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</si>
  <si>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</si>
  <si>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</si>
  <si>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</si>
  <si>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</si>
  <si>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</si>
  <si>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</si>
  <si>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</si>
  <si>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</si>
  <si>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</si>
  <si>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</si>
  <si>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</si>
  <si>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</si>
  <si>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</si>
  <si>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</si>
  <si>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</si>
  <si>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</si>
  <si>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</si>
  <si>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</si>
  <si>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</si>
  <si>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</si>
  <si>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</si>
  <si>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</si>
  <si>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</si>
  <si>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</si>
  <si>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</si>
  <si>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</si>
  <si>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</si>
  <si>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</si>
  <si>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</si>
  <si>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</si>
  <si>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</si>
  <si>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</si>
  <si>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</si>
  <si>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</si>
  <si>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</si>
  <si>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</si>
  <si>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</si>
  <si>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</si>
  <si>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</si>
  <si>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</si>
  <si>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</si>
  <si>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</si>
  <si>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</si>
  <si>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</si>
  <si>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</si>
  <si>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</si>
  <si>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</si>
  <si>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</si>
  <si>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</si>
  <si>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</si>
  <si>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</si>
  <si>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</si>
  <si>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</si>
  <si>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</si>
  <si>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</si>
  <si>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</si>
  <si>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</si>
  <si>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</si>
  <si>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</si>
  <si>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</si>
  <si>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</si>
  <si>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</si>
  <si>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</si>
  <si>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</si>
  <si>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</si>
  <si>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</si>
  <si>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</si>
  <si>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</si>
  <si>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</si>
  <si>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</si>
  <si>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</si>
  <si>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</si>
  <si>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</si>
  <si>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</si>
  <si>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</si>
  <si>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</si>
  <si>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</si>
  <si>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</si>
  <si>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</si>
  <si>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</si>
  <si>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</si>
  <si>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</si>
  <si>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</si>
  <si>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</si>
  <si>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</si>
  <si>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</si>
  <si>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</si>
  <si>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</si>
  <si>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</si>
  <si>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</si>
  <si>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</si>
  <si>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</si>
  <si>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</si>
  <si>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</si>
  <si>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</si>
  <si>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</si>
  <si>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</si>
  <si>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</si>
  <si>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</si>
  <si>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</si>
  <si>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</si>
  <si>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</si>
  <si>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</si>
  <si>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</si>
  <si>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</si>
  <si>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</si>
  <si>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</si>
  <si>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</si>
  <si>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</si>
  <si>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</si>
  <si>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</si>
  <si>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</si>
  <si>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</si>
  <si>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</si>
  <si>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</si>
  <si>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</si>
  <si>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</si>
  <si>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</si>
  <si>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</si>
  <si>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</si>
  <si>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</si>
  <si>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</si>
  <si>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</si>
  <si>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</si>
  <si>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</si>
  <si>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</si>
  <si>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</si>
  <si>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</si>
  <si>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</si>
  <si>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</si>
  <si>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</si>
  <si>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</si>
  <si>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</si>
  <si>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</si>
  <si>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</si>
  <si>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</si>
  <si>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</si>
  <si>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</si>
  <si>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</si>
  <si>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</si>
  <si>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</si>
  <si>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</si>
  <si>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</si>
  <si>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</si>
  <si>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</si>
  <si>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</si>
  <si>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</si>
  <si>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</si>
  <si>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</si>
  <si>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</si>
  <si>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</si>
  <si>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</si>
  <si>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</si>
  <si>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</si>
  <si>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</si>
  <si>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</si>
  <si>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</si>
  <si>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</si>
  <si>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</si>
  <si>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</si>
  <si>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</si>
  <si>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</si>
  <si>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</si>
  <si>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</si>
  <si>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</si>
  <si>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</si>
  <si>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</si>
  <si>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</si>
  <si>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</si>
  <si>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</si>
  <si>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</si>
  <si>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</si>
  <si>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</si>
  <si>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</si>
  <si>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</si>
  <si>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</si>
  <si>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</si>
  <si>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</si>
  <si>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</si>
  <si>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</si>
  <si>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</si>
  <si>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</si>
  <si>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</si>
  <si>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</si>
  <si>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</si>
  <si>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</si>
  <si>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</si>
  <si>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</si>
  <si>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</si>
  <si>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</si>
  <si>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</si>
  <si>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</si>
  <si>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</si>
  <si>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</si>
  <si>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</si>
  <si>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</si>
  <si>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</si>
  <si>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</si>
  <si>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</si>
  <si>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</si>
  <si>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</si>
  <si>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</si>
  <si>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</si>
  <si>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</si>
  <si>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</si>
  <si>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</si>
  <si>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</si>
  <si>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</si>
  <si>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</si>
  <si>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</si>
  <si>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</si>
  <si>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</si>
  <si>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</si>
  <si>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</si>
  <si>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</si>
  <si>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</si>
  <si>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</si>
  <si>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</si>
  <si>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</si>
  <si>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</si>
  <si>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</si>
  <si>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</si>
  <si>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</si>
  <si>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</si>
  <si>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</si>
  <si>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</si>
  <si>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</si>
  <si>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</si>
  <si>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</si>
  <si>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</si>
  <si>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</si>
  <si>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</si>
  <si>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</si>
  <si>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</si>
  <si>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</si>
  <si>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</si>
  <si>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</si>
  <si>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</si>
  <si>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</si>
  <si>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</si>
  <si>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</si>
  <si>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</si>
  <si>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</si>
  <si>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</si>
  <si>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</si>
  <si>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</si>
  <si>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</si>
  <si>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</si>
  <si>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</si>
  <si>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</si>
  <si>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</si>
  <si>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</si>
  <si>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</si>
  <si>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</si>
  <si>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</si>
  <si>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</si>
  <si>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</si>
  <si>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</si>
  <si>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</si>
  <si>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</si>
  <si>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</si>
  <si>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</si>
  <si>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</si>
  <si>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</si>
  <si>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</si>
  <si>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</si>
  <si>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</si>
  <si>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</si>
  <si>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</si>
  <si>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</si>
  <si>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</si>
  <si>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</si>
  <si>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</si>
  <si>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</si>
  <si>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</si>
  <si>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</si>
  <si>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</si>
  <si>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</si>
  <si>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</si>
  <si>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</si>
  <si>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</si>
  <si>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</si>
  <si>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</si>
  <si>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</si>
  <si>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</si>
  <si>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</si>
  <si>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</si>
  <si>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</si>
  <si>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</si>
  <si>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</si>
  <si>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</si>
  <si>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</si>
  <si>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</si>
  <si>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</si>
  <si>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</si>
  <si>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</si>
  <si>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</si>
  <si>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</si>
  <si>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</si>
  <si>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</si>
  <si>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</si>
  <si>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</si>
  <si>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</si>
  <si>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</si>
  <si>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</si>
  <si>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</si>
  <si>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</si>
  <si>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</si>
  <si>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</si>
  <si>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</si>
  <si>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</si>
  <si>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</si>
  <si>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</si>
  <si>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</si>
  <si>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</si>
  <si>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</si>
  <si>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</si>
  <si>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</si>
  <si>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</si>
  <si>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</si>
  <si>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</si>
  <si>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</si>
  <si>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</si>
  <si>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</si>
  <si>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</si>
  <si>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</si>
  <si>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</si>
  <si>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</si>
  <si>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</si>
  <si>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</si>
  <si>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</si>
  <si>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</si>
  <si>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</si>
  <si>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</si>
  <si>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</si>
  <si>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</si>
  <si>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</si>
  <si>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</si>
  <si>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</si>
  <si>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</si>
  <si>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</si>
  <si>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</si>
  <si>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</si>
  <si>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</si>
  <si>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</si>
  <si>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</si>
  <si>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</si>
  <si>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</si>
  <si>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</si>
  <si>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</si>
  <si>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</si>
  <si>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</si>
  <si>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</si>
  <si>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</si>
  <si>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</si>
  <si>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</si>
  <si>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</si>
  <si>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</si>
  <si>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</si>
  <si>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</si>
  <si>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</si>
  <si>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</si>
  <si>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</si>
  <si>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</si>
  <si>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</si>
  <si>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</si>
  <si>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</si>
  <si>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</si>
  <si>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</si>
  <si>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</si>
  <si>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</si>
  <si>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</si>
  <si>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</si>
  <si>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</si>
  <si>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</si>
  <si>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</si>
  <si>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</si>
  <si>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</si>
  <si>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</si>
  <si>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</si>
  <si>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</si>
  <si>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</si>
  <si>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</si>
  <si>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</si>
  <si>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</si>
  <si>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</si>
  <si>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</si>
  <si>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</si>
  <si>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</si>
  <si>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</si>
  <si>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</si>
  <si>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</si>
  <si>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</si>
  <si>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</si>
  <si>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</si>
  <si>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</si>
  <si>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</si>
  <si>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</si>
  <si>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</si>
  <si>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</si>
  <si>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</si>
  <si>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</si>
  <si>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</si>
  <si>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</si>
  <si>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</si>
  <si>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</si>
  <si>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</si>
  <si>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</si>
  <si>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</si>
  <si>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</si>
  <si>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</si>
  <si>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</si>
  <si>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</si>
  <si>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</si>
  <si>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</si>
  <si>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</si>
  <si>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</si>
  <si>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</si>
  <si>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</si>
  <si>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</si>
  <si>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</si>
  <si>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</si>
  <si>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</si>
  <si>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</si>
  <si>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</si>
  <si>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</si>
  <si>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</si>
  <si>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</si>
  <si>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</si>
  <si>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</si>
  <si>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</si>
  <si>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</si>
  <si>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</si>
  <si>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</si>
  <si>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</si>
  <si>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</si>
  <si>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</si>
  <si>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</si>
  <si>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</si>
  <si>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</si>
  <si>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</si>
  <si>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</si>
  <si>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</si>
  <si>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</si>
  <si>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</si>
  <si>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</si>
  <si>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</si>
  <si>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</si>
  <si>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</si>
  <si>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</si>
  <si>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</si>
  <si>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</si>
  <si>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</si>
  <si>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</si>
  <si>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</si>
  <si>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</si>
  <si>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</si>
  <si>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</si>
  <si>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</si>
  <si>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</si>
  <si>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</si>
  <si>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</si>
  <si>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</si>
  <si>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</si>
  <si>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</si>
  <si>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</si>
  <si>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</si>
  <si>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</si>
  <si>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</si>
  <si>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</si>
  <si>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</si>
  <si>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</si>
  <si>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</si>
  <si>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</si>
  <si>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</si>
  <si>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</si>
  <si>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</si>
  <si>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</si>
  <si>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</si>
  <si>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</si>
  <si>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</si>
  <si>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</si>
  <si>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</si>
  <si>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</si>
  <si>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</si>
  <si>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</si>
  <si>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</si>
  <si>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</si>
  <si>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</si>
  <si>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</si>
  <si>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</si>
  <si>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</si>
  <si>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</si>
  <si>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</si>
  <si>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</si>
  <si>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</si>
  <si>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</si>
  <si>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</si>
  <si>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</si>
  <si>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</si>
  <si>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</si>
  <si>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</si>
  <si>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</si>
  <si>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</si>
  <si>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</si>
  <si>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</si>
  <si>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</si>
  <si>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</si>
  <si>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</si>
  <si>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</si>
  <si>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</si>
  <si>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</si>
  <si>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</si>
  <si>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</si>
  <si>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</si>
  <si>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</si>
  <si>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</si>
  <si>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</si>
  <si>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</si>
  <si>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</si>
  <si>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</si>
  <si>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</si>
  <si>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</si>
  <si>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</si>
  <si>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</si>
  <si>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</si>
  <si>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</si>
  <si>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</si>
  <si>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</si>
  <si>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</si>
  <si>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</si>
  <si>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</si>
  <si>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</si>
  <si>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</si>
  <si>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</si>
  <si>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</si>
  <si>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</si>
  <si>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</si>
  <si>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</si>
  <si>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</si>
  <si>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</si>
  <si>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</si>
  <si>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</si>
  <si>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</si>
  <si>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</si>
  <si>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</si>
  <si>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</si>
  <si>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</si>
  <si>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</si>
  <si>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</si>
  <si>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</si>
  <si>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</si>
  <si>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</si>
  <si>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</si>
  <si>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</si>
  <si>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</si>
  <si>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</si>
  <si>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</si>
  <si>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</si>
  <si>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</si>
  <si>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</si>
  <si>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</si>
  <si>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</si>
  <si>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</si>
  <si>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</si>
  <si>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</si>
  <si>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</si>
  <si>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</si>
  <si>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</si>
  <si>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</si>
  <si>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</si>
  <si>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</si>
  <si>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</si>
  <si>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</si>
  <si>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</si>
  <si>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</si>
  <si>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</si>
  <si>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</si>
  <si>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</si>
  <si>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</si>
  <si>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</si>
  <si>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</si>
  <si>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</si>
  <si>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</si>
  <si>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</si>
  <si>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</si>
  <si>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</si>
  <si>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</si>
  <si>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</si>
  <si>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</si>
  <si>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</si>
  <si>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</si>
  <si>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</si>
  <si>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</si>
  <si>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</si>
  <si>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</si>
  <si>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</si>
  <si>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</si>
  <si>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</si>
  <si>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</si>
  <si>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</si>
  <si>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</si>
  <si>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</si>
  <si>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</si>
  <si>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</si>
  <si>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</si>
  <si>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</si>
  <si>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</si>
  <si>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</si>
  <si>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</si>
  <si>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</si>
  <si>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</si>
  <si>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</si>
  <si>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</si>
  <si>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</si>
  <si>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</si>
  <si>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</si>
  <si>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</si>
  <si>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</si>
  <si>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</si>
  <si>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</si>
  <si>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</si>
  <si>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</si>
  <si>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</si>
  <si>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</si>
  <si>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</si>
  <si>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</si>
  <si>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</si>
  <si>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</si>
  <si>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</si>
  <si>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</si>
  <si>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</si>
  <si>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</si>
  <si>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</si>
  <si>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</si>
  <si>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</si>
  <si>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</si>
  <si>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</si>
  <si>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</si>
  <si>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</si>
  <si>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</si>
  <si>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</si>
  <si>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</si>
  <si>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</si>
  <si>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</si>
  <si>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</si>
  <si>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</si>
  <si>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</si>
  <si>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</si>
  <si>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</si>
  <si>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</si>
  <si>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</si>
  <si>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</si>
  <si>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</si>
  <si>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</si>
  <si>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</si>
  <si>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</si>
  <si>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</si>
  <si>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</si>
  <si>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</si>
  <si>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</si>
  <si>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</si>
  <si>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</si>
  <si>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</si>
  <si>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</si>
  <si>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</si>
  <si>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</si>
  <si>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</si>
  <si>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</si>
  <si>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</si>
  <si>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</si>
  <si>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</si>
  <si>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</si>
  <si>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</si>
  <si>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</si>
  <si>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</si>
  <si>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</si>
  <si>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</si>
  <si>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</si>
  <si>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</si>
  <si>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</si>
  <si>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</si>
  <si>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</si>
  <si>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</si>
  <si>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</si>
  <si>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</si>
  <si>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</si>
  <si>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</si>
  <si>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</si>
  <si>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</si>
  <si>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</si>
  <si>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</si>
  <si>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</si>
  <si>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</si>
  <si>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</si>
  <si>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</si>
  <si>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</si>
  <si>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</si>
  <si>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</si>
  <si>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</si>
  <si>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</si>
  <si>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</si>
  <si>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</si>
  <si>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</si>
  <si>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</si>
  <si>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</si>
  <si>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</si>
  <si>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</si>
  <si>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</si>
  <si>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</si>
  <si>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</si>
  <si>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</si>
  <si>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</si>
  <si>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</si>
  <si>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</si>
  <si>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</si>
  <si>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</si>
  <si>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</si>
  <si>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</si>
  <si>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</si>
  <si>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</si>
  <si>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</si>
  <si>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</si>
  <si>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</si>
  <si>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</si>
  <si>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</si>
  <si>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</si>
  <si>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</si>
  <si>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</si>
  <si>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</si>
  <si>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</si>
  <si>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</si>
  <si>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</si>
  <si>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</si>
  <si>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</si>
  <si>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</si>
  <si>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</si>
  <si>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</si>
  <si>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</si>
  <si>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</si>
  <si>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</si>
  <si>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</si>
  <si>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</si>
  <si>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</si>
  <si>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</si>
  <si>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</si>
  <si>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</si>
  <si>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</si>
  <si>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</si>
  <si>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</si>
  <si>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</si>
  <si>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</si>
  <si>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</si>
  <si>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</si>
  <si>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</si>
  <si>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</si>
  <si>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</si>
  <si>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</si>
  <si>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</si>
  <si>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</si>
  <si>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</si>
  <si>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</si>
  <si>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</si>
  <si>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</si>
  <si>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</si>
  <si>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</si>
  <si>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</si>
  <si>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</si>
  <si>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</si>
  <si>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</si>
  <si>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</si>
  <si>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</si>
  <si>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</si>
  <si>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</si>
  <si>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</si>
  <si>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</si>
  <si>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</si>
  <si>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</si>
  <si>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</si>
  <si>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</si>
  <si>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</si>
  <si>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</si>
  <si>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</si>
  <si>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</si>
  <si>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</si>
  <si>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</si>
  <si>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</si>
  <si>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</si>
  <si>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</si>
  <si>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</si>
  <si>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</si>
  <si>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</si>
  <si>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</si>
  <si>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</si>
  <si>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</si>
  <si>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</si>
  <si>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</si>
  <si>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</si>
  <si>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</si>
  <si>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</si>
  <si>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</si>
  <si>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</si>
  <si>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</si>
  <si>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</si>
  <si>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</si>
  <si>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</si>
  <si>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</si>
  <si>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</si>
  <si>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</si>
  <si>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</si>
  <si>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</si>
  <si>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</si>
  <si>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</si>
  <si>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</si>
  <si>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</si>
  <si>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</si>
  <si>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</si>
  <si>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</si>
  <si>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</si>
  <si>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</si>
  <si>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</si>
  <si>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</si>
  <si>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</si>
  <si>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</si>
  <si>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</si>
  <si>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</si>
  <si>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</si>
  <si>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</si>
  <si>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</si>
  <si>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</si>
  <si>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</si>
  <si>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</si>
  <si>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</si>
  <si>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</si>
  <si>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</si>
  <si>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</si>
  <si>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</si>
  <si>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</si>
  <si>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</si>
  <si>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</si>
  <si>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</si>
  <si>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</si>
  <si>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</si>
  <si>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</si>
  <si>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</si>
  <si>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</si>
  <si>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</si>
  <si>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</si>
  <si>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</si>
  <si>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</si>
  <si>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</si>
  <si>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</si>
  <si>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</si>
  <si>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</si>
  <si>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</si>
  <si>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</si>
  <si>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</si>
  <si>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</si>
  <si>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</si>
  <si>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</si>
  <si>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</si>
  <si>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</si>
  <si>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</si>
  <si>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</si>
  <si>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</si>
  <si>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</si>
  <si>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</si>
  <si>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</si>
  <si>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</si>
  <si>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</si>
  <si>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</si>
  <si>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</si>
  <si>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</si>
  <si>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</si>
  <si>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</si>
  <si>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</si>
  <si>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</si>
  <si>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</si>
  <si>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</si>
  <si>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</si>
  <si>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</si>
  <si>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</si>
  <si>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</si>
  <si>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</si>
  <si>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</si>
  <si>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</si>
  <si>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</si>
  <si>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</si>
  <si>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</si>
  <si>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</si>
  <si>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</si>
  <si>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</si>
  <si>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</si>
  <si>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</si>
  <si>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</si>
  <si>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</si>
  <si>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</si>
  <si>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</si>
  <si>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</si>
  <si>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</si>
  <si>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</si>
  <si>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</si>
  <si>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</si>
  <si>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</si>
  <si>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</si>
  <si>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</si>
  <si>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</si>
  <si>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</si>
  <si>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</si>
  <si>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</si>
  <si>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</si>
  <si>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</si>
  <si>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</si>
  <si>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</si>
  <si>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</si>
  <si>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</si>
  <si>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</si>
  <si>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</si>
  <si>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</si>
  <si>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</si>
  <si>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</si>
  <si>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</si>
  <si>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</si>
  <si>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</si>
  <si>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</si>
  <si>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</si>
  <si>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</si>
  <si>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</si>
  <si>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</si>
  <si>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</si>
  <si>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</si>
  <si>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</si>
  <si>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</si>
  <si>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</si>
  <si>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</si>
  <si>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</si>
  <si>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</si>
  <si>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</si>
  <si>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</si>
  <si>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</si>
  <si>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</si>
  <si>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</si>
  <si>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</si>
  <si>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</si>
  <si>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</si>
  <si>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</si>
  <si>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</si>
  <si>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</si>
  <si>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</si>
  <si>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</si>
  <si>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</si>
  <si>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</si>
  <si>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</si>
  <si>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</si>
  <si>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</si>
  <si>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</si>
  <si>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</si>
  <si>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</si>
  <si>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</si>
  <si>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</si>
  <si>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</si>
  <si>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</si>
  <si>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</si>
  <si>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</si>
  <si>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</si>
  <si>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</si>
  <si>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</si>
  <si>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</si>
  <si>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</si>
  <si>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</si>
  <si>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</si>
  <si>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</si>
  <si>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</si>
  <si>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</si>
  <si>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</si>
  <si>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</si>
  <si>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</si>
  <si>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</si>
  <si>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</si>
  <si>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</si>
  <si>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</si>
  <si>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</si>
  <si>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</si>
  <si>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</si>
  <si>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</si>
  <si>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</si>
  <si>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</si>
  <si>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</si>
  <si>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</si>
  <si>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</si>
  <si>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</si>
  <si>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</si>
  <si>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</si>
  <si>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</si>
  <si>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</si>
  <si>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</si>
  <si>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</si>
  <si>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</si>
  <si>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</si>
  <si>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</si>
  <si>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</si>
  <si>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</si>
  <si>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</si>
  <si>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</si>
  <si>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</si>
  <si>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</si>
  <si>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</si>
  <si>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</si>
  <si>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</si>
  <si>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</si>
  <si>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</si>
  <si>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</si>
  <si>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</si>
  <si>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</si>
  <si>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</si>
  <si>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</si>
  <si>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</si>
  <si>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</si>
  <si>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</si>
  <si>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</si>
  <si>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</si>
  <si>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</si>
  <si>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</si>
  <si>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</si>
  <si>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</si>
  <si>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</si>
  <si>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</si>
  <si>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</si>
  <si>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</si>
  <si>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</si>
  <si>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</si>
  <si>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</si>
  <si>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</si>
  <si>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</si>
  <si>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</si>
  <si>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</si>
  <si>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</si>
  <si>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</si>
  <si>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</si>
  <si>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</si>
  <si>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</si>
  <si>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</si>
  <si>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</si>
  <si>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</si>
  <si>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</si>
  <si>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</si>
  <si>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</si>
  <si>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</si>
  <si>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</si>
  <si>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</si>
  <si>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</si>
  <si>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</si>
  <si>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</si>
  <si>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</si>
  <si>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</si>
  <si>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</si>
  <si>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</si>
  <si>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</si>
  <si>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</si>
  <si>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</si>
  <si>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</si>
  <si>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</si>
  <si>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</si>
  <si>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</si>
  <si>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</si>
  <si>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</si>
  <si>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</si>
  <si>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</si>
  <si>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</si>
  <si>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</si>
  <si>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</si>
  <si>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</si>
  <si>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</si>
  <si>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</si>
  <si>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</si>
  <si>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</si>
  <si>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</si>
  <si>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</si>
  <si>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</si>
  <si>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</si>
  <si>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</si>
  <si>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</si>
  <si>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</si>
  <si>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</si>
  <si>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</si>
  <si>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</si>
  <si>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</si>
  <si>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</si>
  <si>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</si>
  <si>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</si>
  <si>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</si>
  <si>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</si>
  <si>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</si>
  <si>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</si>
  <si>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</si>
  <si>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</si>
  <si>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</si>
  <si>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</si>
  <si>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</si>
  <si>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</si>
  <si>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</si>
  <si>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</si>
  <si>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</si>
  <si>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</si>
  <si>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</si>
  <si>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</si>
  <si>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</si>
  <si>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</si>
  <si>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</si>
  <si>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</si>
  <si>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</si>
  <si>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</si>
  <si>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</si>
  <si>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</si>
  <si>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</si>
  <si>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</si>
  <si>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</si>
  <si>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</si>
  <si>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</si>
  <si>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</si>
  <si>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</si>
  <si>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</si>
  <si>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</si>
  <si>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</si>
  <si>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</si>
  <si>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</si>
  <si>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</si>
  <si>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</si>
  <si>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</si>
  <si>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</si>
  <si>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</si>
  <si>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</si>
  <si>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</si>
  <si>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</si>
  <si>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</si>
  <si>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</si>
  <si>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</si>
  <si>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</si>
  <si>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</si>
  <si>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</si>
  <si>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</si>
  <si>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</si>
  <si>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</si>
  <si>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</si>
  <si>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</si>
  <si>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</si>
  <si>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</si>
  <si>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</si>
  <si>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</si>
  <si>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</si>
  <si>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</si>
  <si>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</si>
  <si>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</si>
  <si>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</si>
  <si>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</si>
  <si>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</si>
  <si>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</si>
  <si>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</si>
  <si>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</si>
  <si>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</si>
  <si>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</si>
  <si>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</si>
  <si>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</si>
  <si>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</si>
  <si>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</si>
  <si>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</si>
  <si>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</si>
  <si>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</si>
  <si>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</si>
  <si>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</si>
  <si>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</si>
  <si>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</si>
  <si>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</si>
  <si>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</si>
  <si>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</si>
  <si>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</si>
  <si>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</si>
  <si>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</si>
  <si>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</si>
  <si>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</si>
  <si>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</si>
  <si>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</si>
  <si>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</si>
  <si>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</si>
  <si>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</si>
  <si>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</si>
  <si>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</si>
  <si>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</si>
  <si>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</si>
  <si>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</si>
  <si>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</si>
  <si>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</si>
  <si>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</si>
  <si>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</si>
  <si>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</si>
  <si>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</si>
  <si>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</si>
  <si>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</si>
  <si>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</si>
  <si>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</si>
  <si>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</si>
  <si>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</si>
  <si>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</si>
  <si>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</si>
  <si>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</si>
  <si>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</si>
  <si>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</si>
  <si>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</si>
  <si>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</si>
  <si>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</si>
  <si>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</si>
  <si>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</si>
  <si>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</si>
  <si>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</si>
  <si>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</si>
  <si>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</si>
  <si>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</si>
  <si>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</si>
  <si>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</si>
  <si>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</si>
  <si>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</si>
  <si>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</si>
  <si>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</si>
  <si>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</si>
  <si>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</si>
  <si>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</si>
  <si>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</si>
  <si>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</si>
  <si>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</si>
  <si>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</si>
  <si>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</si>
  <si>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</si>
  <si>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</si>
  <si>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</si>
  <si>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</si>
  <si>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</si>
  <si>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</si>
  <si>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</si>
  <si>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</si>
  <si>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</si>
  <si>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</si>
  <si>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</si>
  <si>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</si>
  <si>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</si>
  <si>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</si>
  <si>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</si>
  <si>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</si>
  <si>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</si>
  <si>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</si>
  <si>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</si>
  <si>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</si>
  <si>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</si>
  <si>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</si>
  <si>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</si>
  <si>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</si>
  <si>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</si>
  <si>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</si>
  <si>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</si>
  <si>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</si>
  <si>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</si>
  <si>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</si>
  <si>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</si>
  <si>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</si>
  <si>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</si>
  <si>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</si>
  <si>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</si>
  <si>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</si>
  <si>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</si>
  <si>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</si>
  <si>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</si>
  <si>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</si>
  <si>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</si>
  <si>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</si>
  <si>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</si>
  <si>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</si>
  <si>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</si>
  <si>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</si>
  <si>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</si>
  <si>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</si>
  <si>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</si>
  <si>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</si>
  <si>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</si>
  <si>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</si>
  <si>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</si>
  <si>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</si>
  <si>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</si>
  <si>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</si>
  <si>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</si>
  <si>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</si>
  <si>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</si>
  <si>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</si>
  <si>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</si>
  <si>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</si>
  <si>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</si>
  <si>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</si>
  <si>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</si>
  <si>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</si>
  <si>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</si>
  <si>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</si>
  <si>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</si>
  <si>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</si>
  <si>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</si>
  <si>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</si>
  <si>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</si>
  <si>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</si>
  <si>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</si>
  <si>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</si>
  <si>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</si>
  <si>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</si>
  <si>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</si>
  <si>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</si>
  <si>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</si>
  <si>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</si>
  <si>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</si>
  <si>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</si>
  <si>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</si>
  <si>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</si>
  <si>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</si>
  <si>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</si>
  <si>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</si>
  <si>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</si>
  <si>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</si>
  <si>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</si>
  <si>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</si>
  <si>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</si>
  <si>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</si>
  <si>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</si>
  <si>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</si>
  <si>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</si>
  <si>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</si>
  <si>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</si>
  <si>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</si>
  <si>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</si>
  <si>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</si>
  <si>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</si>
  <si>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</si>
  <si>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</si>
  <si>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</si>
  <si>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</si>
  <si>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</si>
  <si>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</si>
  <si>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</si>
  <si>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</si>
  <si>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</si>
  <si>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</si>
  <si>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</si>
  <si>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</si>
  <si>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</si>
  <si>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</si>
  <si>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</si>
  <si>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</si>
  <si>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</si>
  <si>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</si>
  <si>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</si>
  <si>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</si>
  <si>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</si>
  <si>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</si>
  <si>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</si>
  <si>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</si>
  <si>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</si>
  <si>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</si>
  <si>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</si>
  <si>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</si>
  <si>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</si>
  <si>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</si>
  <si>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</si>
  <si>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</si>
  <si>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</si>
  <si>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</si>
  <si>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</si>
  <si>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</si>
  <si>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</si>
  <si>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</si>
  <si>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</si>
  <si>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</si>
  <si>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</si>
  <si>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</si>
  <si>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</si>
  <si>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</si>
  <si>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</si>
  <si>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</si>
  <si>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</si>
  <si>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</si>
  <si>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</si>
  <si>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</si>
  <si>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</si>
  <si>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</si>
  <si>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</si>
  <si>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</si>
  <si>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</si>
  <si>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</si>
  <si>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</si>
  <si>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</si>
  <si>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</si>
  <si>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</si>
  <si>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</si>
  <si>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</si>
  <si>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</si>
  <si>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</si>
  <si>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</si>
  <si>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</si>
  <si>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</si>
  <si>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</si>
  <si>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</si>
  <si>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</si>
  <si>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</si>
  <si>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</si>
  <si>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</si>
  <si>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</si>
  <si>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</si>
  <si>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</si>
  <si>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</si>
  <si>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</si>
  <si>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</si>
  <si>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</si>
  <si>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</si>
  <si>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</si>
  <si>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</si>
  <si>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</si>
  <si>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</si>
  <si>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</si>
  <si>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</si>
  <si>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</si>
  <si>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</si>
  <si>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</si>
  <si>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</si>
  <si>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</si>
  <si>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</si>
  <si>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</si>
  <si>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</si>
  <si>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</si>
  <si>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</si>
  <si>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</si>
  <si>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</si>
  <si>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</si>
  <si>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</si>
  <si>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</si>
  <si>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</si>
  <si>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</si>
  <si>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</si>
  <si>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</si>
  <si>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</si>
  <si>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</si>
  <si>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</si>
  <si>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</si>
  <si>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</si>
  <si>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</si>
  <si>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</si>
  <si>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</si>
  <si>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</si>
  <si>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</si>
  <si>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</si>
  <si>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</si>
  <si>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</si>
  <si>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</si>
  <si>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</si>
  <si>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</si>
  <si>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</si>
  <si>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</si>
  <si>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</si>
  <si>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</si>
  <si>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</si>
  <si>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</si>
  <si>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</si>
  <si>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</si>
  <si>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</si>
  <si>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</si>
  <si>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</si>
  <si>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</si>
  <si>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</si>
  <si>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</si>
  <si>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</si>
  <si>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</si>
  <si>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</si>
  <si>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</si>
  <si>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</si>
  <si>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</si>
  <si>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</si>
  <si>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</si>
  <si>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</si>
  <si>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</si>
  <si>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</si>
  <si>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</si>
  <si>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</si>
  <si>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</si>
  <si>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</si>
  <si>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</si>
  <si>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</si>
  <si>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</si>
  <si>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</si>
  <si>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</si>
  <si>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</si>
  <si>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</si>
  <si>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</si>
  <si>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</si>
  <si>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</si>
  <si>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</si>
  <si>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</si>
  <si>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</si>
  <si>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</si>
  <si>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</si>
  <si>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</si>
  <si>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</si>
  <si>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</si>
  <si>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</si>
  <si>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</si>
  <si>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</si>
  <si>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</si>
  <si>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</si>
  <si>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</si>
  <si>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</si>
  <si>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</si>
  <si>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</si>
  <si>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</si>
  <si>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</si>
  <si>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</si>
  <si>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</si>
  <si>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</si>
  <si>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</si>
  <si>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</si>
  <si>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</si>
  <si>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</si>
  <si>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</si>
  <si>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</si>
  <si>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</si>
  <si>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</si>
  <si>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</si>
  <si>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</si>
  <si>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</si>
  <si>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</si>
  <si>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</si>
  <si>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</si>
  <si>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</si>
  <si>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</si>
  <si>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</si>
  <si>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</si>
  <si>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</si>
  <si>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</si>
  <si>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</si>
  <si>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</si>
  <si>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</si>
  <si>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</si>
  <si>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</si>
  <si>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</si>
  <si>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</si>
  <si>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</si>
  <si>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</si>
  <si>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</si>
  <si>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</si>
  <si>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</si>
  <si>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</si>
  <si>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</si>
  <si>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</si>
  <si>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</si>
  <si>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</si>
  <si>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</si>
  <si>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</si>
  <si>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</si>
  <si>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</si>
  <si>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</si>
  <si>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</si>
  <si>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</si>
  <si>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</si>
  <si>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</si>
  <si>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</si>
  <si>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</si>
  <si>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</si>
  <si>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</si>
  <si>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</si>
  <si>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</si>
  <si>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</si>
  <si>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</si>
  <si>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</si>
  <si>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</si>
  <si>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</si>
  <si>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</si>
  <si>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</si>
  <si>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</si>
  <si>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</si>
  <si>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</si>
  <si>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</si>
  <si>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</si>
  <si>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</si>
  <si>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</si>
  <si>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</si>
  <si>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</si>
  <si>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</si>
  <si>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</si>
  <si>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</si>
  <si>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</si>
  <si>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</si>
  <si>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</si>
  <si>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</si>
  <si>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</si>
  <si>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</si>
  <si>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</si>
  <si>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</si>
  <si>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</si>
  <si>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</si>
  <si>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</si>
  <si>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</si>
  <si>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</si>
  <si>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</si>
  <si>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</si>
  <si>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</si>
  <si>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</si>
  <si>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</si>
  <si>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</si>
  <si>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</si>
  <si>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</si>
  <si>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</si>
  <si>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</si>
  <si>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</si>
  <si>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</si>
  <si>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</si>
  <si>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</si>
  <si>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</si>
  <si>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</si>
  <si>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</si>
  <si>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</si>
  <si>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</si>
  <si>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</si>
  <si>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</si>
  <si>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</si>
  <si>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</si>
  <si>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</si>
  <si>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</si>
  <si>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</si>
  <si>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</si>
  <si>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</si>
  <si>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</si>
  <si>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</si>
  <si>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</si>
  <si>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</si>
  <si>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</si>
  <si>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</si>
  <si>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</si>
  <si>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</si>
  <si>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</si>
  <si>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</si>
  <si>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</si>
  <si>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</si>
  <si>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</si>
  <si>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</si>
  <si>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</si>
  <si>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</si>
  <si>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</si>
  <si>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</si>
  <si>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</si>
  <si>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</si>
  <si>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</si>
  <si>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</si>
  <si>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</si>
  <si>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</si>
  <si>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</si>
  <si>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</si>
  <si>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</si>
  <si>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</si>
  <si>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</si>
  <si>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</si>
  <si>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</si>
  <si>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</si>
  <si>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</si>
  <si>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</si>
  <si>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</si>
  <si>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</si>
  <si>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</si>
  <si>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</si>
  <si>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</si>
  <si>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</si>
  <si>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</si>
  <si>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</si>
  <si>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</si>
  <si>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</si>
  <si>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</si>
  <si>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</si>
  <si>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</si>
  <si>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</si>
  <si>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</si>
  <si>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</si>
  <si>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</si>
  <si>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</si>
  <si>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</si>
  <si>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</si>
  <si>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</si>
  <si>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</si>
  <si>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</si>
  <si>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</si>
  <si>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</si>
  <si>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</si>
  <si>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</si>
  <si>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</si>
  <si>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</si>
  <si>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</si>
  <si>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</si>
  <si>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</si>
  <si>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</si>
  <si>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</si>
  <si>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</si>
  <si>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</si>
  <si>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</si>
  <si>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</si>
  <si>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</si>
  <si>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</si>
  <si>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</si>
  <si>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</si>
  <si>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</si>
  <si>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</si>
  <si>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</si>
  <si>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</si>
  <si>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</si>
  <si>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</si>
  <si>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</si>
  <si>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</si>
  <si>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</si>
  <si>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</si>
  <si>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</si>
  <si>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</si>
  <si>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</si>
  <si>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</si>
  <si>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</si>
  <si>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</si>
  <si>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</si>
  <si>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</si>
  <si>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</si>
  <si>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</si>
  <si>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</si>
  <si>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</si>
  <si>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</si>
  <si>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</si>
  <si>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</si>
  <si>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</si>
  <si>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</si>
  <si>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</si>
  <si>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</si>
  <si>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</si>
  <si>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</si>
  <si>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</si>
  <si>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</si>
  <si>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</si>
  <si>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</si>
  <si>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</si>
  <si>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</si>
  <si>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</si>
  <si>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</si>
  <si>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</si>
  <si>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</si>
  <si>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</si>
  <si>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</si>
  <si>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</si>
  <si>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</si>
  <si>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</si>
  <si>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</si>
  <si>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</si>
  <si>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</si>
  <si>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</si>
  <si>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</si>
  <si>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</si>
  <si>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</si>
  <si>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</si>
  <si>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</si>
  <si>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</si>
  <si>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</si>
  <si>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</si>
  <si>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</si>
  <si>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</si>
  <si>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</si>
  <si>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</si>
  <si>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</si>
  <si>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</si>
  <si>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</si>
  <si>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</si>
  <si>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</si>
  <si>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</si>
  <si>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</si>
  <si>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</si>
  <si>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</si>
  <si>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</si>
  <si>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</si>
  <si>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</si>
  <si>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</si>
  <si>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</si>
  <si>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</si>
  <si>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</si>
  <si>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</si>
  <si>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</si>
  <si>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</si>
  <si>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</si>
  <si>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</si>
  <si>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</si>
  <si>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</si>
  <si>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</si>
  <si>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</si>
  <si>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</si>
  <si>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</si>
  <si>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</si>
  <si>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</si>
  <si>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</si>
  <si>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</si>
  <si>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</si>
  <si>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</si>
  <si>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</si>
  <si>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</si>
  <si>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</si>
  <si>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</si>
  <si>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</si>
  <si>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</si>
  <si>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</si>
  <si>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</si>
  <si>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</si>
  <si>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</si>
  <si>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</si>
  <si>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</si>
  <si>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</si>
  <si>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</si>
  <si>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</si>
  <si>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</si>
  <si>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</si>
  <si>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</si>
  <si>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</si>
  <si>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</si>
  <si>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</si>
  <si>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</si>
  <si>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</si>
  <si>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</si>
  <si>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</si>
  <si>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</si>
  <si>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</si>
  <si>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</si>
  <si>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</si>
  <si>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</si>
  <si>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</si>
  <si>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</si>
  <si>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</si>
  <si>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</si>
  <si>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</si>
  <si>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</si>
  <si>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</si>
  <si>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</si>
  <si>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</si>
  <si>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</si>
  <si>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</si>
  <si>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</si>
  <si>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</si>
  <si>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</si>
  <si>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</si>
  <si>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</si>
  <si>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</si>
  <si>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</si>
  <si>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</si>
  <si>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</si>
  <si>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</si>
  <si>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</si>
  <si>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</si>
  <si>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</si>
  <si>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</si>
  <si>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</si>
  <si>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</si>
  <si>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</si>
  <si>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</si>
  <si>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</si>
  <si>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</si>
  <si>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</si>
  <si>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</si>
  <si>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</si>
  <si>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</si>
  <si>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</si>
  <si>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</si>
  <si>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</si>
  <si>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</si>
  <si>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</si>
  <si>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</si>
  <si>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</si>
  <si>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</si>
  <si>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</si>
  <si>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</si>
  <si>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</si>
  <si>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</si>
  <si>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</si>
  <si>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</si>
  <si>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</si>
  <si>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</si>
  <si>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</si>
  <si>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</si>
  <si>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</si>
  <si>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</si>
  <si>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</si>
  <si>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</si>
  <si>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</si>
  <si>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</si>
  <si>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</si>
  <si>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</si>
  <si>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</si>
  <si>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</si>
  <si>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</si>
  <si>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</si>
  <si>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</si>
  <si>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</si>
  <si>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</si>
  <si>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</si>
  <si>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</si>
  <si>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</si>
  <si>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</si>
  <si>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</si>
  <si>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</si>
  <si>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</si>
  <si>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</si>
  <si>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</si>
  <si>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</si>
  <si>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</si>
  <si>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</si>
  <si>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</si>
  <si>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</si>
  <si>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</si>
  <si>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</si>
  <si>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</si>
  <si>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</si>
  <si>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</si>
  <si>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</si>
  <si>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</si>
  <si>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</si>
  <si>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</si>
  <si>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</si>
  <si>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</si>
  <si>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</si>
  <si>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</si>
  <si>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</si>
  <si>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</si>
  <si>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</si>
  <si>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</si>
  <si>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</si>
  <si>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</si>
  <si>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</si>
  <si>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</si>
  <si>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</si>
  <si>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</si>
  <si>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</si>
  <si>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</si>
  <si>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</si>
  <si>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</si>
  <si>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</si>
  <si>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</si>
  <si>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</si>
  <si>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</si>
  <si>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</si>
  <si>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</si>
  <si>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</si>
  <si>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</si>
  <si>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</si>
  <si>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</si>
  <si>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</si>
  <si>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</si>
  <si>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</si>
  <si>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</si>
  <si>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</si>
  <si>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</si>
  <si>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</si>
  <si>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</si>
  <si>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</si>
  <si>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</si>
  <si>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</si>
  <si>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</si>
  <si>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</si>
  <si>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</si>
  <si>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</si>
  <si>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</si>
  <si>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</si>
  <si>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</si>
  <si>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</si>
  <si>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</si>
  <si>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</si>
  <si>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</si>
  <si>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</si>
  <si>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</si>
  <si>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</si>
  <si>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</si>
  <si>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</si>
  <si>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</si>
  <si>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</si>
  <si>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</si>
  <si>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</si>
  <si>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</si>
  <si>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</si>
  <si>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</si>
  <si>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</si>
  <si>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</si>
  <si>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</si>
  <si>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</si>
  <si>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</si>
  <si>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</si>
  <si>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</si>
  <si>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</si>
  <si>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</si>
  <si>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</si>
  <si>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</si>
  <si>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</si>
  <si>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</si>
  <si>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</si>
  <si>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</si>
  <si>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</si>
  <si>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</si>
  <si>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</si>
  <si>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</si>
  <si>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</si>
  <si>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</si>
  <si>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</si>
  <si>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</si>
  <si>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</si>
  <si>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</si>
  <si>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</si>
  <si>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</si>
  <si>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</si>
  <si>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</si>
  <si>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</si>
  <si>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</si>
  <si>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</si>
  <si>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</si>
  <si>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</si>
  <si>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</si>
  <si>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</si>
  <si>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</si>
  <si>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</si>
  <si>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</si>
  <si>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</si>
  <si>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</si>
  <si>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</si>
  <si>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</si>
  <si>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</si>
  <si>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</si>
  <si>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</si>
  <si>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</si>
  <si>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</si>
  <si>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</si>
  <si>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</si>
  <si>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</si>
  <si>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</si>
  <si>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</si>
  <si>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</si>
  <si>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</si>
  <si>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</si>
  <si>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</si>
  <si>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</si>
  <si>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</si>
  <si>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</si>
  <si>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</si>
  <si>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</si>
  <si>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</si>
  <si>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</si>
  <si>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</si>
  <si>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</si>
  <si>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</si>
  <si>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</si>
  <si>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</si>
  <si>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</si>
  <si>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</si>
  <si>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</si>
  <si>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</si>
  <si>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</si>
  <si>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</si>
  <si>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</si>
  <si>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</si>
  <si>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</si>
  <si>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</si>
  <si>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</si>
  <si>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</si>
  <si>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</si>
  <si>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</si>
  <si>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</si>
  <si>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</si>
  <si>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</si>
  <si>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</si>
  <si>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</si>
  <si>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</si>
  <si>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</si>
  <si>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</si>
  <si>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</si>
  <si>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</si>
  <si>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</si>
  <si>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</si>
  <si>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</si>
  <si>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</si>
  <si>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</si>
  <si>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</si>
  <si>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</si>
  <si>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</si>
  <si>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</si>
  <si>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</si>
  <si>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</si>
  <si>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</si>
  <si>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</si>
  <si>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</si>
  <si>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</si>
  <si>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</si>
  <si>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</si>
  <si>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</si>
  <si>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</si>
  <si>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</si>
  <si>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</si>
  <si>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</si>
  <si>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</si>
  <si>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</si>
  <si>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</si>
  <si>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</si>
  <si>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</si>
  <si>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</si>
  <si>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</si>
  <si>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</si>
  <si>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</si>
  <si>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</si>
  <si>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</si>
  <si>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</si>
  <si>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</si>
  <si>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</si>
  <si>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</si>
  <si>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</si>
  <si>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</si>
  <si>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</si>
  <si>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</si>
  <si>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</si>
  <si>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</si>
  <si>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</si>
  <si>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</si>
  <si>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</si>
  <si>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</si>
  <si>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</si>
  <si>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</si>
  <si>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</si>
  <si>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</si>
  <si>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</si>
  <si>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</si>
  <si>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</si>
  <si>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</si>
  <si>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</si>
  <si>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</si>
  <si>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</si>
  <si>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</si>
  <si>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</si>
  <si>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</si>
  <si>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</si>
  <si>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</si>
  <si>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</si>
  <si>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</si>
  <si>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</si>
  <si>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</si>
  <si>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</si>
  <si>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</si>
  <si>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</si>
  <si>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</si>
  <si>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</si>
  <si>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</si>
  <si>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</si>
  <si>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</si>
  <si>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</si>
  <si>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</si>
  <si>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</si>
  <si>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</si>
  <si>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</si>
  <si>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</si>
  <si>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</si>
  <si>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</si>
  <si>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</si>
  <si>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</si>
  <si>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</si>
  <si>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</si>
  <si>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</si>
  <si>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</si>
  <si>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</si>
  <si>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</si>
  <si>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</si>
  <si>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</si>
  <si>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</si>
  <si>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</si>
  <si>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</si>
  <si>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</si>
  <si>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</si>
  <si>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</si>
  <si>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</si>
  <si>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</si>
  <si>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</si>
  <si>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</si>
  <si>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</si>
  <si>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</si>
  <si>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</si>
  <si>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</si>
  <si>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</si>
  <si>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</si>
  <si>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</si>
  <si>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</si>
  <si>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</si>
  <si>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</si>
  <si>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</si>
  <si>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</si>
  <si>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</si>
  <si>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</si>
  <si>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</si>
  <si>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</si>
  <si>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</si>
  <si>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</si>
  <si>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</si>
  <si>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</si>
  <si>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</si>
  <si>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</si>
  <si>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</si>
  <si>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</si>
  <si>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</si>
  <si>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</si>
  <si>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</si>
  <si>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</si>
  <si>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</si>
  <si>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</si>
  <si>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</si>
  <si>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</si>
  <si>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</si>
  <si>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</si>
  <si>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</si>
  <si>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</si>
  <si>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</si>
  <si>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</si>
  <si>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</si>
  <si>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</si>
  <si>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</si>
  <si>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</si>
  <si>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</si>
  <si>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</si>
  <si>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</si>
  <si>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</si>
  <si>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</si>
  <si>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</si>
  <si>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</si>
  <si>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</si>
  <si>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</si>
  <si>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</si>
  <si>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</si>
  <si>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</si>
  <si>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</si>
  <si>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</si>
  <si>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</si>
  <si>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</si>
  <si>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</si>
  <si>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</si>
  <si>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</si>
  <si>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</si>
  <si>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</si>
  <si>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</si>
  <si>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</si>
  <si>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</si>
  <si>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</si>
  <si>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</si>
  <si>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</si>
  <si>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</si>
  <si>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</si>
  <si>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</si>
  <si>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</si>
  <si>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</si>
  <si>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</si>
  <si>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</si>
  <si>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</si>
  <si>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</si>
  <si>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</si>
  <si>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</si>
  <si>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</si>
  <si>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</si>
  <si>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</si>
  <si>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</si>
  <si>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</si>
  <si>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</si>
  <si>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</si>
  <si>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</si>
  <si>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</si>
  <si>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</si>
  <si>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</si>
  <si>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</si>
  <si>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</si>
  <si>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</si>
  <si>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</si>
  <si>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</si>
  <si>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</si>
  <si>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</si>
  <si>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</si>
  <si>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</si>
  <si>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</si>
  <si>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</si>
  <si>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</si>
  <si>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</si>
  <si>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</si>
  <si>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</si>
  <si>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</si>
  <si>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</si>
  <si>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</si>
  <si>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</si>
  <si>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</si>
  <si>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</si>
  <si>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</si>
  <si>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</si>
  <si>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</si>
  <si>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</si>
  <si>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</si>
  <si>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</si>
  <si>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</si>
  <si>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</si>
  <si>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</si>
  <si>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</si>
  <si>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</si>
  <si>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</si>
  <si>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</si>
  <si>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</si>
  <si>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</si>
  <si>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</si>
  <si>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</si>
  <si>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</si>
  <si>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</si>
  <si>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</si>
  <si>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</si>
  <si>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</si>
  <si>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</si>
  <si>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</si>
  <si>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</si>
  <si>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</si>
  <si>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</si>
  <si>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</si>
  <si>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</si>
  <si>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</si>
  <si>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</si>
  <si>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</si>
  <si>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</si>
  <si>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</si>
  <si>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</si>
  <si>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</si>
  <si>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</si>
  <si>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</si>
  <si>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</si>
  <si>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</si>
  <si>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</si>
  <si>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</si>
  <si>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</si>
  <si>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</si>
  <si>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</si>
  <si>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</si>
  <si>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</si>
  <si>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</si>
  <si>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</si>
  <si>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</si>
  <si>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</si>
  <si>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</si>
  <si>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</si>
  <si>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</si>
  <si>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</si>
  <si>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</si>
  <si>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</si>
  <si>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</si>
  <si>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</si>
  <si>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</si>
  <si>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</si>
  <si>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</si>
  <si>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</si>
  <si>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</si>
  <si>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</si>
  <si>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</si>
  <si>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</si>
  <si>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</si>
  <si>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</si>
  <si>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</si>
  <si>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</si>
  <si>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</si>
  <si>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</si>
  <si>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</si>
  <si>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</si>
  <si>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</si>
  <si>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</si>
  <si>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</si>
  <si>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</si>
  <si>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</si>
  <si>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</si>
  <si>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</si>
  <si>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</si>
  <si>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</si>
  <si>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</si>
  <si>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</si>
  <si>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</si>
  <si>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</si>
  <si>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</si>
  <si>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</si>
  <si>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</si>
  <si>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</si>
  <si>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</si>
  <si>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</si>
  <si>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</si>
  <si>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</si>
  <si>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</si>
  <si>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</si>
  <si>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</si>
  <si>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</si>
  <si>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</si>
  <si>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</si>
  <si>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</si>
  <si>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</si>
  <si>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</si>
  <si>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</si>
  <si>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</si>
  <si>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</si>
  <si>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</si>
  <si>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</si>
  <si>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</si>
  <si>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</si>
  <si>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</si>
  <si>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</si>
  <si>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</si>
  <si>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</si>
  <si>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</si>
  <si>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</si>
  <si>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</si>
  <si>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</si>
  <si>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</si>
  <si>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</si>
  <si>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</si>
  <si>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</si>
  <si>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</si>
  <si>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</si>
  <si>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</si>
  <si>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</si>
  <si>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</si>
  <si>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</si>
  <si>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</si>
  <si>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</si>
  <si>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</si>
  <si>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</si>
  <si>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</si>
  <si>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</si>
  <si>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</si>
  <si>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</si>
  <si>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</si>
  <si>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</si>
  <si>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</si>
  <si>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</si>
  <si>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</si>
  <si>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</si>
  <si>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</si>
  <si>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</si>
  <si>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</si>
  <si>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</si>
  <si>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</si>
  <si>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</si>
  <si>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</si>
  <si>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</si>
  <si>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</si>
  <si>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</si>
  <si>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</si>
  <si>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</si>
  <si>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</si>
  <si>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</si>
  <si>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</si>
  <si>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</si>
  <si>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</si>
  <si>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</si>
  <si>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</si>
  <si>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</si>
  <si>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</si>
  <si>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</si>
  <si>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</si>
  <si>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</si>
  <si>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</si>
  <si>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</si>
  <si>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</si>
  <si>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</si>
  <si>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</si>
  <si>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</si>
  <si>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</si>
  <si>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</si>
  <si>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</si>
  <si>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</si>
  <si>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</si>
  <si>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</si>
  <si>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</si>
  <si>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</si>
  <si>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</si>
  <si>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</si>
  <si>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</si>
  <si>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</si>
  <si>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</si>
  <si>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</si>
  <si>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</si>
  <si>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</si>
  <si>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</si>
  <si>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</si>
  <si>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</si>
  <si>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</si>
  <si>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</si>
  <si>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</si>
  <si>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</si>
  <si>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</si>
  <si>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</si>
  <si>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</si>
  <si>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</si>
  <si>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</si>
  <si>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</si>
  <si>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</si>
  <si>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</si>
  <si>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</si>
  <si>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</si>
  <si>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</si>
  <si>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</si>
  <si>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</si>
  <si>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</si>
  <si>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</si>
  <si>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</si>
  <si>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</si>
  <si>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</si>
  <si>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</si>
  <si>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</si>
  <si>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</si>
  <si>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</si>
  <si>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</si>
  <si>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</si>
  <si>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</si>
  <si>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</si>
  <si>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</si>
  <si>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</si>
  <si>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</si>
  <si>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</si>
  <si>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</si>
  <si>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</si>
  <si>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</si>
  <si>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</si>
  <si>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</si>
  <si>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</si>
  <si>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</si>
  <si>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</si>
  <si>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</si>
  <si>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</si>
  <si>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</si>
  <si>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</si>
  <si>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</si>
  <si>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</si>
  <si>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</si>
  <si>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</si>
  <si>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</si>
  <si>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</si>
  <si>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</si>
  <si>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</si>
  <si>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</si>
  <si>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</si>
  <si>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</si>
  <si>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</si>
  <si>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</si>
  <si>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</si>
  <si>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</si>
  <si>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</si>
  <si>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</si>
  <si>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</si>
  <si>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</si>
  <si>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</si>
  <si>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</si>
  <si>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</si>
  <si>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</si>
  <si>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</si>
  <si>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</si>
  <si>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</si>
  <si>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</si>
  <si>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</si>
  <si>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</si>
  <si>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</si>
  <si>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</si>
  <si>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</si>
  <si>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</si>
  <si>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</si>
  <si>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</si>
  <si>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</si>
  <si>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</si>
  <si>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</si>
  <si>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</si>
  <si>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</si>
  <si>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</si>
  <si>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</si>
  <si>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</si>
  <si>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</si>
  <si>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</si>
  <si>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</si>
  <si>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</si>
  <si>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</si>
  <si>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</si>
  <si>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</si>
  <si>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</si>
  <si>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</si>
  <si>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</si>
  <si>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</si>
  <si>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</si>
  <si>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</si>
  <si>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</si>
  <si>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</si>
  <si>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</si>
  <si>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</si>
  <si>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</si>
  <si>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</si>
  <si>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</si>
  <si>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</si>
  <si>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</si>
  <si>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</si>
  <si>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</si>
  <si>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</si>
  <si>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</si>
  <si>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</si>
  <si>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</si>
  <si>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</si>
  <si>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</si>
  <si>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</si>
  <si>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</si>
  <si>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</si>
  <si>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</si>
  <si>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</si>
  <si>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</si>
  <si>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</si>
  <si>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</si>
  <si>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</si>
  <si>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</si>
  <si>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</si>
  <si>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</si>
  <si>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</si>
  <si>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</si>
  <si>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</si>
  <si>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</si>
  <si>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</si>
  <si>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</si>
  <si>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</si>
  <si>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</si>
  <si>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</si>
  <si>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</si>
  <si>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</si>
  <si>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</si>
  <si>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</si>
  <si>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</si>
  <si>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</si>
  <si>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</si>
  <si>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</si>
  <si>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</si>
  <si>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</si>
  <si>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</si>
  <si>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</si>
  <si>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</si>
  <si>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</si>
  <si>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</si>
  <si>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</si>
  <si>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</si>
  <si>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</si>
  <si>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</si>
  <si>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</si>
  <si>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</si>
  <si>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</si>
  <si>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</si>
  <si>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</si>
  <si>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</si>
  <si>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</si>
  <si>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</si>
  <si>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</si>
  <si>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</si>
  <si>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</si>
  <si>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</si>
  <si>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</si>
  <si>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</si>
  <si>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</si>
  <si>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</si>
  <si>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</si>
  <si>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</si>
  <si>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</si>
  <si>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</si>
  <si>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</si>
  <si>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</si>
  <si>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</si>
  <si>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</si>
  <si>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</si>
  <si>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</si>
  <si>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</si>
  <si>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</si>
  <si>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</si>
  <si>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</si>
  <si>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</si>
  <si>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</si>
  <si>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</si>
  <si>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</si>
  <si>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</si>
  <si>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</si>
  <si>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</si>
  <si>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</si>
  <si>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</si>
  <si>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</si>
  <si>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</si>
  <si>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</si>
  <si>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</si>
  <si>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</si>
  <si>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</si>
  <si>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</si>
  <si>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</si>
  <si>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</si>
  <si>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</si>
  <si>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</si>
  <si>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</si>
  <si>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</si>
  <si>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</si>
  <si>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</si>
  <si>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</si>
  <si>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</si>
  <si>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</si>
  <si>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</si>
  <si>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</si>
  <si>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</si>
  <si>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</si>
  <si>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</si>
  <si>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</si>
  <si>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</si>
  <si>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</si>
  <si>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</si>
  <si>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</si>
  <si>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</si>
  <si>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</si>
  <si>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</si>
  <si>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</si>
  <si>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</si>
  <si>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</si>
  <si>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</si>
  <si>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</si>
  <si>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</si>
  <si>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</si>
  <si>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</si>
  <si>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</si>
  <si>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</si>
  <si>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</si>
  <si>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</si>
  <si>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</si>
  <si>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</si>
  <si>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</si>
  <si>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</si>
  <si>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</si>
  <si>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</si>
  <si>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</si>
  <si>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</si>
  <si>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</si>
  <si>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</si>
  <si>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</si>
  <si>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</si>
  <si>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</si>
  <si>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</si>
  <si>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</si>
  <si>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</si>
  <si>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</si>
  <si>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</si>
  <si>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</si>
  <si>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</si>
  <si>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</si>
  <si>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</si>
  <si>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</si>
  <si>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</si>
  <si>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</si>
  <si>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</si>
  <si>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</si>
  <si>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</si>
  <si>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</si>
  <si>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</si>
  <si>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</si>
  <si>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</si>
  <si>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</si>
  <si>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</si>
  <si>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</si>
  <si>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</si>
  <si>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</si>
  <si>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</si>
  <si>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</si>
  <si>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</si>
  <si>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</si>
  <si>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</si>
  <si>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</si>
  <si>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</si>
  <si>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</si>
  <si>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</si>
  <si>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</si>
  <si>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</si>
  <si>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</si>
  <si>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</si>
  <si>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</si>
  <si>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</si>
  <si>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</si>
  <si>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</si>
  <si>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</si>
  <si>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</si>
  <si>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</si>
  <si>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</si>
  <si>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</si>
  <si>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</si>
  <si>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</si>
  <si>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</si>
  <si>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</si>
  <si>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</si>
  <si>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</si>
  <si>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</si>
  <si>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</si>
  <si>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</si>
  <si>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</si>
  <si>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</si>
  <si>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</si>
  <si>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</si>
  <si>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</si>
  <si>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</si>
  <si>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</si>
  <si>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</si>
  <si>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</si>
  <si>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</si>
  <si>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</si>
  <si>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</si>
  <si>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</si>
  <si>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</si>
  <si>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</si>
  <si>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</si>
  <si>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</si>
  <si>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</si>
  <si>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</si>
  <si>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</si>
  <si>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</si>
  <si>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</si>
  <si>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</si>
  <si>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</si>
  <si>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</si>
  <si>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</si>
  <si>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</si>
  <si>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</si>
  <si>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</si>
  <si>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</si>
  <si>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</si>
  <si>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</si>
  <si>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</si>
  <si>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</si>
  <si>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</si>
  <si>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</si>
  <si>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</si>
  <si>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</si>
  <si>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</si>
  <si>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</si>
  <si>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</si>
  <si>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</si>
  <si>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</si>
  <si>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</si>
  <si>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</si>
  <si>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</si>
  <si>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</si>
  <si>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</si>
  <si>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</si>
  <si>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</si>
  <si>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</si>
  <si>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</si>
  <si>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</si>
  <si>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</si>
  <si>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</si>
  <si>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</si>
  <si>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</si>
  <si>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</si>
  <si>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</si>
  <si>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</si>
  <si>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</si>
  <si>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</si>
  <si>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</si>
  <si>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</si>
  <si>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</si>
  <si>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</si>
  <si>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</si>
  <si>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</si>
  <si>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</si>
  <si>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</si>
  <si>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</si>
  <si>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</si>
  <si>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</si>
  <si>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</si>
  <si>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</si>
  <si>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</si>
  <si>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</si>
  <si>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</si>
  <si>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</si>
  <si>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</si>
  <si>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</si>
  <si>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</si>
  <si>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</si>
  <si>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</si>
  <si>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</si>
  <si>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</si>
  <si>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</si>
  <si>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</si>
  <si>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</si>
  <si>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</si>
  <si>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</si>
  <si>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</si>
  <si>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</si>
  <si>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</si>
  <si>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</si>
  <si>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</si>
  <si>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</si>
  <si>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</si>
  <si>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</si>
  <si>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</si>
  <si>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</si>
  <si>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</si>
  <si>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</si>
  <si>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</si>
  <si>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</si>
  <si>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</si>
  <si>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</si>
  <si>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</si>
  <si>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</si>
  <si>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</si>
  <si>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</si>
  <si>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</si>
  <si>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</si>
  <si>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</si>
  <si>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</si>
  <si>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</si>
  <si>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</si>
  <si>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</si>
  <si>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</si>
  <si>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</si>
  <si>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</si>
  <si>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</si>
  <si>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</si>
  <si>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</si>
  <si>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</si>
  <si>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</si>
  <si>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</si>
  <si>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</si>
  <si>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</si>
  <si>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</si>
  <si>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</si>
  <si>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</si>
  <si>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</si>
  <si>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</si>
  <si>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</si>
  <si>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</si>
  <si>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</si>
  <si>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</si>
  <si>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</si>
  <si>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</si>
  <si>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</si>
  <si>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</si>
  <si>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</si>
  <si>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</si>
  <si>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</si>
  <si>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</si>
  <si>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</si>
  <si>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</si>
  <si>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</si>
  <si>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</si>
  <si>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</si>
  <si>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</si>
  <si>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</si>
  <si>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</si>
  <si>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</si>
  <si>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</si>
  <si>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</si>
  <si>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</si>
  <si>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</si>
  <si>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</si>
  <si>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</si>
  <si>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</si>
  <si>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</si>
  <si>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</si>
  <si>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</si>
  <si>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</si>
  <si>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</si>
  <si>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</si>
  <si>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</si>
  <si>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</si>
  <si>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</si>
  <si>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</si>
  <si>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</si>
  <si>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</si>
  <si>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</si>
  <si>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</si>
  <si>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</si>
  <si>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</si>
  <si>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</si>
  <si>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</si>
  <si>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</si>
  <si>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</si>
  <si>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</si>
  <si>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</si>
  <si>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</si>
  <si>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</si>
  <si>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</si>
  <si>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</si>
  <si>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</si>
  <si>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</si>
  <si>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</si>
  <si>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</si>
  <si>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</si>
  <si>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</si>
  <si>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</si>
  <si>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</si>
  <si>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</si>
  <si>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</si>
  <si>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</si>
  <si>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</si>
  <si>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</si>
  <si>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</si>
  <si>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</si>
  <si>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</si>
  <si>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</si>
  <si>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</si>
  <si>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</si>
  <si>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</si>
  <si>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</si>
  <si>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</si>
  <si>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</si>
  <si>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</si>
  <si>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</si>
  <si>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</si>
  <si>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</si>
  <si>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</si>
  <si>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</si>
  <si>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</si>
  <si>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</si>
  <si>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</si>
  <si>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</si>
  <si>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</si>
  <si>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</si>
  <si>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</si>
  <si>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</si>
  <si>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</si>
  <si>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</si>
  <si>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</si>
  <si>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</si>
  <si>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</si>
  <si>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</si>
  <si>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</si>
  <si>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</si>
  <si>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</si>
  <si>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</si>
  <si>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</si>
  <si>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</si>
  <si>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</si>
  <si>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</si>
  <si>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</si>
  <si>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</si>
  <si>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</si>
  <si>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</si>
  <si>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</si>
  <si>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</si>
  <si>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</si>
  <si>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</si>
  <si>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</si>
  <si>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</si>
  <si>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</si>
  <si>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</si>
  <si>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</si>
  <si>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</si>
  <si>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</si>
  <si>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</si>
  <si>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</si>
  <si>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</si>
  <si>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</si>
  <si>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</si>
  <si>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</si>
  <si>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</si>
  <si>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</si>
  <si>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</si>
  <si>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</si>
  <si>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</si>
  <si>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</si>
  <si>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</si>
  <si>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</si>
  <si>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</si>
  <si>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</si>
  <si>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</si>
  <si>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</si>
  <si>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</si>
  <si>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</si>
  <si>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</si>
  <si>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</si>
  <si>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</si>
  <si>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</si>
  <si>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</si>
  <si>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</si>
  <si>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</si>
  <si>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</si>
  <si>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</si>
  <si>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</si>
  <si>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</si>
  <si>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</si>
  <si>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</si>
  <si>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</si>
  <si>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</si>
  <si>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</si>
  <si>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</si>
  <si>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</si>
  <si>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</si>
  <si>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</si>
  <si>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</si>
  <si>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</si>
  <si>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</si>
  <si>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</si>
  <si>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</si>
  <si>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</si>
  <si>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</si>
  <si>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</si>
  <si>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</si>
  <si>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</si>
  <si>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</si>
  <si>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</si>
  <si>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</si>
  <si>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</si>
  <si>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</si>
  <si>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</si>
  <si>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</si>
  <si>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</si>
  <si>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</si>
  <si>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</si>
  <si>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</si>
  <si>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</si>
  <si>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</si>
  <si>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</si>
  <si>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</si>
  <si>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</si>
  <si>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</si>
  <si>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</si>
  <si>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</si>
  <si>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</si>
  <si>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</si>
  <si>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</si>
  <si>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</si>
  <si>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</si>
  <si>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</si>
  <si>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</si>
  <si>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</si>
  <si>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</si>
  <si>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</si>
  <si>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</si>
  <si>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</si>
  <si>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</si>
  <si>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</si>
  <si>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</si>
  <si>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</si>
  <si>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</si>
  <si>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</si>
  <si>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</si>
  <si>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</si>
  <si>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</si>
  <si>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</si>
  <si>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</si>
  <si>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</si>
  <si>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</si>
  <si>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</si>
  <si>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</si>
  <si>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</si>
  <si>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</si>
  <si>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</si>
  <si>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</si>
  <si>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</si>
  <si>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</si>
  <si>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</si>
  <si>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</si>
  <si>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</si>
  <si>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</si>
  <si>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</si>
  <si>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</si>
  <si>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</si>
  <si>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</si>
  <si>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</si>
  <si>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</si>
  <si>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</si>
  <si>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</si>
  <si>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</si>
  <si>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</si>
  <si>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</si>
  <si>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</si>
  <si>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</si>
  <si>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</si>
  <si>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</si>
  <si>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</si>
  <si>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</si>
  <si>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</si>
  <si>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</si>
  <si>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</si>
  <si>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</si>
  <si>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</si>
  <si>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</si>
  <si>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</si>
  <si>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</si>
  <si>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</si>
  <si>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</si>
  <si>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</si>
  <si>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</si>
  <si>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</si>
  <si>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</si>
  <si>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</si>
  <si>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</si>
  <si>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</si>
  <si>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</si>
  <si>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</si>
  <si>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</si>
  <si>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</si>
  <si>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</si>
  <si>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</si>
  <si>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</si>
  <si>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</si>
  <si>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</si>
  <si>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</si>
  <si>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</si>
  <si>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</si>
  <si>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</si>
  <si>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</si>
  <si>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</si>
  <si>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</si>
  <si>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</si>
  <si>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</si>
  <si>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</si>
  <si>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</si>
  <si>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</si>
  <si>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</si>
  <si>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</si>
  <si>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</si>
  <si>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</si>
  <si>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</si>
  <si>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</si>
  <si>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</si>
  <si>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</si>
  <si>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</si>
  <si>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</si>
  <si>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</si>
  <si>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</si>
  <si>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</si>
  <si>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</si>
  <si>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</si>
  <si>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</si>
  <si>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</si>
  <si>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</si>
  <si>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</si>
  <si>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</si>
  <si>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</si>
  <si>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</si>
  <si>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</si>
  <si>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</si>
  <si>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</si>
  <si>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</si>
  <si>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</si>
  <si>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</si>
  <si>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</si>
  <si>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</si>
  <si>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</si>
  <si>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</si>
  <si>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</si>
  <si>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</si>
  <si>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</si>
  <si>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</si>
  <si>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</si>
  <si>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</si>
  <si>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</si>
  <si>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</si>
  <si>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</si>
  <si>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</si>
  <si>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</si>
  <si>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</si>
  <si>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</si>
  <si>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</si>
  <si>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</si>
  <si>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</si>
  <si>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</si>
  <si>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</si>
  <si>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</si>
  <si>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</si>
  <si>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</si>
  <si>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</si>
  <si>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</si>
  <si>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</si>
  <si>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</si>
  <si>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</si>
  <si>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</si>
  <si>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</si>
  <si>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</si>
  <si>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</si>
  <si>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</si>
  <si>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</si>
  <si>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</si>
  <si>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</si>
  <si>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</si>
  <si>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</si>
  <si>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</si>
  <si>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</si>
  <si>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</si>
  <si>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</si>
  <si>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</si>
  <si>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</si>
  <si>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</si>
  <si>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</si>
  <si>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</si>
  <si>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</si>
  <si>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</si>
  <si>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</si>
  <si>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</si>
  <si>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</si>
  <si>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</si>
  <si>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</si>
  <si>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</si>
  <si>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</si>
  <si>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</si>
  <si>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</si>
  <si>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</si>
  <si>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</si>
  <si>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</si>
  <si>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</si>
  <si>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</si>
  <si>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</si>
  <si>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</si>
  <si>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</si>
  <si>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</si>
  <si>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</si>
  <si>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</si>
  <si>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</si>
  <si>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</si>
  <si>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</si>
  <si>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</si>
  <si>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</si>
  <si>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</si>
  <si>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</si>
  <si>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</si>
  <si>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</si>
  <si>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</si>
  <si>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</si>
  <si>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</si>
  <si>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</si>
  <si>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</si>
  <si>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</si>
  <si>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</si>
  <si>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</si>
  <si>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</si>
  <si>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</si>
  <si>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</si>
  <si>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</si>
  <si>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</si>
  <si>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</si>
  <si>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</si>
  <si>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</si>
  <si>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</si>
  <si>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</si>
  <si>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</si>
  <si>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</si>
  <si>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</si>
  <si>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</si>
  <si>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</si>
  <si>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</si>
  <si>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</si>
  <si>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</si>
  <si>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</si>
  <si>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</si>
  <si>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</si>
  <si>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</si>
  <si>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</si>
  <si>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</si>
  <si>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</si>
  <si>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</si>
  <si>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</si>
  <si>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</si>
  <si>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</si>
  <si>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</si>
  <si>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</si>
  <si>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</si>
  <si>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</si>
  <si>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</si>
  <si>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</si>
  <si>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</si>
  <si>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</si>
  <si>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</si>
  <si>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</si>
  <si>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</si>
  <si>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</si>
  <si>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</si>
  <si>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</si>
  <si>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</si>
  <si>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</si>
  <si>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</si>
  <si>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</si>
  <si>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</si>
  <si>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</si>
  <si>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</si>
  <si>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</si>
  <si>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</si>
  <si>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</si>
  <si>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</si>
  <si>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</si>
  <si>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</si>
  <si>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</si>
  <si>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</si>
  <si>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</si>
  <si>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</si>
  <si>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</si>
  <si>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</si>
  <si>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</si>
  <si>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</si>
  <si>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</si>
  <si>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</si>
  <si>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</si>
  <si>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</si>
  <si>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</si>
  <si>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</si>
  <si>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</si>
  <si>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</si>
  <si>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</si>
  <si>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</si>
  <si>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</si>
  <si>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</si>
  <si>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</si>
  <si>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</si>
  <si>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</si>
  <si>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</si>
  <si>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</si>
  <si>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</si>
  <si>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</si>
  <si>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</si>
  <si>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</si>
  <si>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</si>
  <si>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</si>
  <si>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</si>
  <si>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</si>
  <si>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</si>
  <si>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</si>
  <si>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</si>
  <si>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</si>
  <si>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</si>
  <si>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</si>
  <si>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</si>
  <si>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</si>
  <si>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</si>
  <si>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</si>
  <si>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</si>
  <si>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</si>
  <si>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</si>
  <si>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</si>
  <si>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</si>
  <si>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</si>
  <si>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</si>
  <si>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</si>
  <si>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</si>
  <si>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</si>
  <si>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</si>
  <si>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</si>
  <si>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</si>
  <si>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</si>
  <si>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</si>
  <si>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</si>
  <si>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</si>
  <si>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</si>
  <si>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</si>
  <si>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</si>
  <si>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</si>
  <si>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</si>
  <si>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</si>
  <si>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</si>
  <si>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</si>
  <si>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</si>
  <si>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</si>
  <si>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</si>
  <si>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</si>
  <si>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</si>
  <si>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</si>
  <si>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</si>
  <si>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</si>
  <si>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</si>
  <si>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</si>
  <si>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</si>
  <si>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</si>
  <si>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</si>
  <si>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</si>
  <si>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</si>
  <si>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</si>
  <si>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</si>
  <si>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</si>
  <si>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</si>
  <si>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</si>
  <si>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</si>
  <si>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</si>
  <si>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</si>
  <si>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</si>
  <si>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</si>
  <si>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</si>
  <si>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</si>
  <si>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</si>
  <si>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</si>
  <si>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</si>
  <si>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</si>
  <si>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</si>
  <si>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</si>
  <si>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</si>
  <si>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</si>
  <si>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</si>
  <si>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</si>
  <si>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</si>
  <si>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</si>
  <si>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</si>
  <si>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</si>
  <si>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</si>
  <si>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</si>
  <si>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</si>
  <si>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</si>
  <si>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</si>
  <si>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</si>
  <si>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</si>
  <si>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</si>
  <si>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</si>
  <si>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</si>
  <si>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</si>
  <si>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</si>
  <si>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</si>
  <si>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</si>
  <si>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</si>
  <si>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</si>
  <si>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</si>
  <si>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</si>
  <si>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</si>
  <si>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</si>
  <si>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</si>
  <si>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</si>
  <si>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</si>
  <si>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</si>
  <si>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</si>
  <si>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</si>
  <si>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</si>
  <si>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</si>
  <si>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</si>
  <si>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</si>
  <si>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</si>
  <si>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</si>
  <si>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</si>
  <si>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</si>
  <si>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</si>
  <si>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</si>
  <si>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</si>
  <si>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</si>
  <si>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</si>
  <si>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</si>
  <si>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</si>
  <si>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</si>
  <si>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</si>
  <si>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</si>
  <si>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</si>
  <si>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</si>
  <si>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</si>
  <si>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</si>
  <si>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</si>
  <si>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</si>
  <si>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</si>
  <si>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</si>
  <si>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</si>
  <si>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</si>
  <si>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</si>
  <si>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</si>
  <si>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</si>
  <si>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</si>
  <si>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</si>
  <si>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</si>
  <si>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</si>
  <si>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</si>
  <si>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</si>
  <si>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</si>
  <si>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</si>
  <si>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</si>
  <si>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</si>
  <si>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</si>
  <si>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</si>
  <si>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</si>
  <si>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</si>
  <si>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</si>
  <si>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</si>
  <si>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</si>
  <si>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</si>
  <si>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</si>
  <si>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</si>
  <si>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</si>
  <si>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</si>
  <si>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</si>
  <si>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</si>
  <si>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</si>
  <si>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</si>
  <si>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</si>
  <si>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</si>
  <si>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</si>
  <si>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</si>
  <si>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</si>
  <si>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</si>
  <si>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</si>
  <si>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</si>
  <si>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</si>
  <si>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</si>
  <si>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</si>
  <si>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</si>
  <si>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</si>
  <si>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</si>
  <si>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</si>
  <si>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</si>
  <si>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</si>
  <si>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</si>
  <si>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</si>
  <si>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</si>
  <si>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</si>
  <si>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</si>
  <si>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</si>
  <si>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</si>
  <si>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</si>
  <si>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</si>
  <si>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</si>
  <si>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</si>
  <si>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</si>
  <si>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</si>
  <si>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</si>
  <si>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</si>
  <si>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</si>
  <si>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</si>
  <si>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</si>
  <si>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</si>
  <si>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</si>
  <si>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</si>
  <si>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</si>
  <si>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</si>
  <si>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</si>
  <si>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</si>
  <si>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</si>
  <si>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</si>
  <si>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</si>
  <si>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</si>
  <si>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</si>
  <si>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</si>
  <si>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</si>
  <si>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</si>
  <si>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</si>
  <si>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</si>
  <si>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</si>
  <si>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</si>
  <si>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</si>
  <si>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</si>
  <si>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</si>
  <si>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</si>
  <si>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</si>
  <si>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</si>
  <si>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</si>
  <si>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</si>
  <si>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</si>
  <si>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</si>
  <si>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</si>
  <si>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</si>
  <si>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</si>
  <si>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</si>
  <si>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</si>
  <si>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</si>
  <si>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</si>
  <si>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</si>
  <si>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</si>
  <si>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</si>
  <si>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</si>
  <si>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</si>
  <si>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</si>
  <si>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</si>
  <si>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</si>
  <si>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</si>
  <si>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</si>
  <si>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</si>
  <si>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</si>
  <si>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</si>
  <si>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</si>
  <si>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</si>
  <si>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</si>
  <si>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</si>
  <si>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</si>
  <si>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</si>
  <si>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</si>
  <si>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</si>
  <si>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</si>
  <si>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</si>
  <si>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</si>
  <si>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</si>
  <si>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</si>
  <si>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</si>
  <si>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</si>
  <si>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</si>
  <si>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</si>
  <si>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</si>
  <si>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</si>
  <si>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</si>
  <si>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</si>
  <si>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</si>
  <si>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</si>
  <si>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</si>
  <si>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</si>
  <si>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</si>
  <si>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</si>
  <si>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</si>
  <si>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</si>
  <si>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</si>
  <si>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</si>
  <si>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</si>
  <si>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</si>
  <si>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</si>
  <si>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</si>
  <si>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</si>
  <si>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</si>
  <si>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</si>
  <si>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</si>
  <si>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</si>
  <si>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</si>
  <si>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</si>
  <si>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</si>
  <si>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</si>
  <si>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</si>
  <si>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</si>
  <si>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</si>
  <si>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</si>
  <si>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</si>
  <si>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</si>
  <si>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</si>
  <si>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</si>
  <si>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</si>
  <si>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</si>
  <si>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</si>
  <si>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</si>
  <si>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</si>
  <si>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</si>
  <si>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</si>
  <si>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</si>
  <si>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</si>
  <si>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</si>
  <si>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</si>
  <si>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</si>
  <si>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</si>
  <si>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</si>
  <si>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</si>
  <si>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</si>
  <si>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</si>
  <si>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</si>
  <si>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</si>
  <si>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</si>
  <si>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</si>
  <si>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</si>
  <si>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</si>
  <si>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</si>
  <si>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</si>
  <si>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</si>
  <si>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</si>
  <si>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</si>
  <si>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</si>
  <si>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</si>
  <si>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</si>
  <si>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</si>
  <si>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</si>
  <si>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</si>
  <si>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</si>
  <si>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</si>
  <si>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</si>
  <si>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</si>
  <si>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</si>
  <si>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</si>
  <si>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</si>
  <si>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</si>
  <si>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</si>
  <si>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</si>
  <si>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</si>
  <si>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</si>
  <si>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</si>
  <si>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</si>
  <si>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</si>
  <si>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</si>
  <si>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</si>
  <si>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</si>
  <si>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</si>
  <si>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</si>
  <si>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</si>
  <si>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</si>
  <si>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</si>
  <si>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</si>
  <si>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</si>
  <si>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</si>
  <si>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</si>
  <si>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</si>
  <si>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</si>
  <si>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</si>
  <si>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</si>
  <si>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</si>
  <si>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</si>
  <si>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</si>
  <si>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</si>
  <si>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</si>
  <si>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</si>
  <si>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</si>
  <si>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</si>
  <si>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</si>
  <si>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</si>
  <si>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</si>
  <si>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</si>
  <si>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</si>
  <si>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</si>
  <si>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</si>
  <si>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</si>
  <si>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</si>
  <si>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</si>
  <si>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</si>
  <si>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</si>
  <si>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</si>
  <si>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</si>
  <si>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</si>
  <si>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</si>
  <si>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</si>
  <si>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</si>
  <si>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</si>
  <si>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</si>
  <si>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</si>
  <si>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</si>
  <si>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</si>
  <si>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</si>
  <si>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</si>
  <si>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</si>
  <si>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</si>
  <si>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</si>
  <si>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</si>
  <si>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</si>
  <si>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</si>
  <si>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</si>
  <si>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</si>
  <si>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</si>
  <si>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</si>
  <si>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</si>
  <si>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</si>
  <si>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</si>
  <si>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</si>
  <si>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</si>
  <si>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</si>
  <si>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</si>
  <si>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</si>
  <si>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</si>
  <si>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</si>
  <si>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</si>
  <si>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</si>
  <si>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</si>
  <si>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</si>
  <si>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</si>
  <si>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</si>
  <si>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</si>
  <si>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</si>
  <si>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</si>
  <si>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</si>
  <si>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</si>
  <si>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</si>
  <si>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</si>
  <si>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</si>
  <si>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</si>
  <si>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</si>
  <si>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</si>
  <si>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</si>
  <si>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</si>
  <si>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</si>
  <si>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</si>
  <si>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</si>
  <si>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</si>
  <si>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</si>
  <si>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</si>
  <si>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</si>
  <si>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</si>
  <si>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</si>
  <si>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</si>
  <si>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</si>
  <si>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</si>
  <si>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</si>
  <si>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</si>
  <si>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</si>
  <si>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</si>
  <si>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</si>
  <si>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</si>
  <si>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</si>
  <si>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</si>
  <si>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</si>
  <si>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</si>
  <si>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</si>
  <si>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</si>
  <si>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</si>
  <si>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</si>
  <si>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</si>
  <si>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</si>
  <si>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</si>
  <si>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</si>
  <si>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</si>
  <si>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</si>
  <si>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</si>
  <si>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</si>
  <si>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</si>
  <si>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</si>
  <si>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</si>
  <si>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</si>
  <si>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</si>
  <si>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</si>
  <si>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</si>
  <si>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</si>
  <si>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</si>
  <si>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</si>
  <si>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</si>
  <si>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</si>
  <si>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</si>
  <si>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</si>
  <si>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</si>
  <si>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</si>
  <si>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</si>
  <si>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</si>
  <si>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</si>
  <si>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</si>
  <si>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</si>
  <si>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</si>
  <si>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</si>
  <si>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</si>
  <si>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</si>
  <si>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</si>
  <si>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</si>
  <si>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</si>
  <si>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</si>
  <si>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</si>
  <si>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</si>
  <si>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</si>
  <si>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</si>
  <si>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</si>
  <si>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</si>
  <si>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</si>
  <si>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</si>
  <si>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</si>
  <si>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</si>
  <si>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</si>
  <si>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</si>
  <si>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</si>
  <si>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</si>
  <si>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</si>
  <si>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</si>
  <si>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</si>
  <si>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</si>
  <si>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</si>
  <si>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</si>
  <si>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</si>
  <si>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</si>
  <si>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</si>
  <si>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</si>
  <si>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</si>
  <si>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</si>
  <si>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</si>
  <si>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</si>
  <si>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</si>
  <si>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</si>
  <si>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</si>
  <si>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</si>
  <si>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</si>
  <si>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</si>
  <si>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</si>
  <si>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</si>
  <si>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</si>
  <si>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</si>
  <si>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</si>
  <si>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</si>
  <si>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</si>
  <si>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</si>
  <si>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</si>
  <si>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</si>
  <si>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</si>
  <si>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</si>
  <si>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</si>
  <si>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</si>
  <si>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</si>
  <si>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</si>
  <si>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</si>
  <si>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</si>
  <si>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</si>
  <si>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</si>
  <si>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</si>
  <si>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</si>
  <si>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</si>
  <si>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</si>
  <si>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</si>
  <si>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</si>
  <si>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</si>
  <si>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</si>
  <si>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</si>
  <si>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</si>
  <si>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</si>
  <si>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</si>
  <si>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</si>
  <si>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</si>
  <si>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</si>
  <si>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</si>
  <si>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</si>
  <si>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</si>
  <si>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</si>
  <si>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</si>
  <si>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</si>
  <si>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</si>
  <si>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</si>
  <si>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</si>
  <si>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</si>
  <si>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</si>
  <si>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</si>
  <si>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</si>
  <si>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</si>
  <si>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</si>
  <si>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</si>
  <si>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</si>
  <si>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</si>
  <si>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</si>
  <si>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</si>
  <si>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</si>
  <si>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</si>
  <si>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</si>
  <si>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</si>
  <si>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</si>
  <si>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</si>
  <si>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</si>
  <si>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</si>
  <si>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</si>
  <si>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</si>
  <si>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</si>
  <si>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</si>
  <si>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</si>
  <si>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</si>
  <si>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</si>
  <si>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</si>
  <si>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</si>
  <si>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</si>
  <si>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</si>
  <si>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</si>
  <si>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</si>
  <si>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</si>
  <si>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</si>
  <si>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</si>
  <si>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</si>
  <si>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</si>
  <si>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</si>
  <si>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</si>
  <si>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</si>
  <si>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</si>
  <si>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</si>
  <si>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</si>
  <si>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</si>
  <si>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</si>
  <si>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</si>
  <si>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</si>
  <si>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</si>
  <si>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</si>
  <si>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</si>
  <si>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</si>
  <si>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</si>
  <si>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</si>
  <si>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</si>
  <si>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</si>
  <si>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</si>
  <si>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</si>
  <si>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</si>
  <si>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</si>
  <si>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</si>
  <si>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</si>
  <si>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</si>
  <si>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</si>
  <si>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</si>
  <si>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</si>
  <si>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</si>
  <si>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</si>
  <si>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</si>
  <si>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</si>
  <si>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</si>
  <si>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</si>
  <si>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</si>
  <si>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</si>
  <si>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</si>
  <si>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</si>
  <si>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</si>
  <si>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</si>
  <si>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</si>
  <si>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</si>
  <si>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</si>
  <si>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</si>
  <si>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</si>
  <si>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</si>
  <si>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</si>
  <si>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</si>
  <si>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</si>
  <si>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</si>
  <si>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</si>
  <si>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</si>
  <si>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</si>
  <si>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</si>
  <si>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</si>
  <si>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</si>
  <si>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</si>
  <si>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</si>
  <si>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</si>
  <si>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</si>
  <si>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</si>
  <si>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</si>
  <si>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</si>
  <si>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</si>
  <si>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</si>
  <si>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</si>
  <si>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</si>
  <si>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</si>
  <si>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</si>
  <si>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</si>
  <si>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</si>
  <si>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</si>
  <si>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</si>
  <si>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</si>
  <si>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</si>
  <si>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</si>
  <si>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</si>
  <si>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</si>
  <si>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</si>
  <si>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</si>
  <si>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</si>
  <si>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</si>
  <si>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</si>
  <si>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</si>
  <si>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</si>
  <si>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</si>
  <si>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</si>
  <si>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</si>
  <si>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</si>
  <si>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</si>
  <si>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</si>
  <si>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</si>
  <si>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</si>
  <si>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</si>
  <si>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</si>
  <si>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</si>
  <si>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</si>
  <si>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</si>
  <si>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</si>
  <si>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</si>
  <si>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</si>
  <si>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</si>
  <si>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</si>
  <si>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</si>
  <si>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</si>
  <si>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</si>
  <si>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</si>
  <si>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</si>
  <si>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</si>
  <si>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</si>
  <si>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</si>
  <si>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</si>
  <si>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</si>
  <si>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</si>
  <si>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</si>
  <si>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</si>
  <si>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</si>
  <si>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</si>
  <si>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</si>
  <si>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</si>
  <si>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</si>
  <si>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</si>
  <si>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</si>
  <si>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</si>
  <si>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</si>
  <si>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</si>
  <si>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</si>
  <si>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</si>
  <si>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</si>
  <si>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</si>
  <si>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</si>
  <si>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</si>
  <si>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</si>
  <si>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</si>
  <si>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</si>
  <si>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</si>
  <si>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</si>
  <si>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</si>
  <si>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</si>
  <si>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</si>
  <si>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</si>
  <si>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</si>
  <si>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</si>
  <si>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</si>
  <si>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</si>
  <si>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</si>
  <si>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</si>
  <si>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</si>
  <si>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</si>
  <si>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</si>
  <si>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</si>
  <si>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</si>
  <si>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</si>
  <si>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</si>
  <si>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</si>
  <si>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</si>
  <si>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</si>
  <si>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</si>
  <si>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</si>
  <si>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</si>
  <si>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</si>
  <si>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</si>
  <si>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</si>
  <si>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</si>
  <si>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</si>
  <si>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</si>
  <si>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</si>
  <si>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</si>
  <si>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</si>
  <si>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</si>
  <si>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</si>
  <si>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</si>
  <si>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</si>
  <si>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</si>
  <si>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</si>
  <si>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</si>
  <si>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</si>
  <si>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</si>
  <si>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</si>
  <si>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</si>
  <si>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</si>
  <si>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</si>
  <si>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</si>
  <si>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</si>
  <si>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</si>
  <si>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</si>
  <si>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</si>
  <si>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</si>
  <si>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</si>
  <si>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</si>
  <si>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</si>
  <si>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</si>
  <si>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</si>
  <si>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</si>
  <si>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</si>
  <si>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</si>
  <si>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</si>
  <si>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</si>
  <si>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</si>
  <si>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</si>
  <si>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</si>
  <si>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</si>
  <si>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</si>
  <si>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</si>
  <si>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</si>
  <si>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</si>
  <si>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</si>
  <si>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</si>
  <si>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</si>
  <si>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</si>
  <si>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</si>
  <si>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</si>
  <si>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</si>
  <si>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</si>
  <si>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</si>
  <si>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</si>
  <si>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</si>
  <si>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</si>
  <si>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</si>
  <si>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</si>
  <si>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</si>
  <si>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</si>
  <si>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</si>
  <si>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</si>
  <si>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</si>
  <si>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</si>
  <si>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</si>
  <si>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</si>
  <si>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</si>
  <si>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</si>
  <si>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</si>
  <si>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</si>
  <si>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</si>
  <si>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</si>
  <si>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</si>
  <si>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</si>
  <si>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</si>
  <si>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</si>
  <si>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</si>
  <si>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</si>
  <si>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</si>
  <si>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</si>
  <si>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</si>
  <si>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</si>
  <si>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</si>
  <si>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</si>
  <si>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</si>
  <si>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</si>
  <si>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</si>
  <si>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</si>
  <si>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</si>
  <si>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</si>
  <si>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</si>
  <si>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</si>
  <si>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</si>
  <si>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</si>
  <si>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</si>
  <si>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</si>
  <si>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</si>
  <si>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</si>
  <si>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</si>
  <si>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</si>
  <si>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</si>
  <si>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</si>
  <si>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</si>
  <si>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</si>
  <si>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</si>
  <si>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</si>
  <si>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</si>
  <si>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</si>
  <si>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</si>
  <si>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</si>
  <si>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</si>
  <si>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</si>
  <si>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</si>
  <si>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</si>
  <si>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</si>
  <si>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</si>
  <si>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</si>
  <si>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</si>
  <si>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</si>
  <si>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</si>
  <si>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</si>
  <si>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</si>
  <si>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</si>
  <si>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</si>
  <si>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</si>
  <si>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</si>
  <si>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</si>
  <si>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</si>
  <si>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</si>
  <si>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</si>
  <si>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</si>
  <si>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</si>
  <si>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</si>
  <si>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</si>
  <si>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</si>
  <si>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</si>
  <si>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</si>
  <si>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</si>
  <si>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</si>
  <si>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</si>
  <si>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</si>
  <si>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</si>
  <si>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</si>
  <si>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</si>
  <si>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</si>
  <si>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</si>
  <si>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</si>
  <si>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</si>
  <si>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</si>
  <si>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</si>
  <si>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</si>
  <si>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</si>
  <si>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</si>
  <si>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</si>
  <si>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</si>
  <si>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</si>
  <si>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</si>
  <si>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</si>
  <si>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</si>
  <si>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</si>
  <si>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</si>
  <si>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</si>
  <si>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</si>
  <si>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</si>
  <si>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</si>
  <si>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</si>
  <si>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</si>
  <si>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</si>
  <si>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</si>
  <si>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</si>
  <si>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</si>
  <si>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</si>
  <si>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</si>
  <si>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</si>
  <si>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</si>
  <si>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</si>
  <si>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</si>
  <si>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</si>
  <si>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</si>
  <si>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</si>
  <si>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</si>
  <si>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</si>
  <si>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</si>
  <si>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</si>
  <si>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</si>
  <si>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</si>
  <si>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</si>
  <si>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</si>
  <si>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</si>
  <si>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</si>
  <si>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</si>
  <si>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</si>
  <si>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</si>
  <si>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</si>
  <si>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</si>
  <si>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</si>
  <si>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</si>
  <si>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</si>
  <si>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</si>
  <si>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</si>
  <si>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</si>
  <si>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</si>
  <si>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</si>
  <si>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</si>
  <si>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</si>
  <si>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</si>
  <si>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</si>
  <si>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</si>
  <si>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</si>
  <si>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</si>
  <si>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</si>
  <si>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</si>
  <si>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</si>
  <si>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</si>
  <si>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</si>
  <si>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</si>
  <si>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</si>
  <si>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</si>
  <si>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</si>
  <si>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</si>
  <si>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</si>
  <si>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</si>
  <si>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</si>
  <si>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</si>
  <si>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</si>
  <si>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</si>
  <si>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</si>
  <si>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</si>
  <si>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</si>
  <si>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</si>
  <si>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</si>
  <si>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</si>
  <si>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</si>
  <si>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</si>
  <si>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</si>
  <si>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</si>
  <si>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</si>
  <si>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</si>
  <si>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</si>
  <si>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</si>
  <si>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</si>
  <si>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</si>
  <si>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</si>
  <si>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</si>
  <si>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</si>
  <si>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</si>
  <si>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</si>
  <si>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</si>
  <si>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</si>
  <si>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</si>
  <si>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</si>
  <si>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</si>
  <si>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</si>
  <si>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</si>
  <si>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</si>
  <si>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</si>
  <si>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</si>
  <si>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</si>
  <si>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</si>
  <si>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</si>
  <si>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</si>
  <si>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</si>
  <si>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</si>
  <si>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</si>
  <si>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</si>
  <si>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</si>
  <si>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</si>
  <si>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</si>
  <si>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</si>
  <si>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</si>
  <si>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</si>
  <si>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</si>
  <si>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</si>
  <si>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</si>
  <si>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</si>
  <si>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</si>
  <si>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</si>
  <si>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</si>
  <si>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</si>
  <si>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</si>
  <si>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</si>
  <si>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</si>
  <si>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</si>
  <si>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</si>
  <si>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</si>
  <si>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</si>
  <si>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</si>
  <si>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</si>
  <si>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</si>
  <si>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</si>
  <si>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</si>
  <si>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</si>
  <si>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</si>
  <si>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</si>
  <si>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</si>
  <si>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</si>
  <si>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</si>
  <si>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</si>
  <si>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</si>
  <si>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</si>
  <si>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</si>
  <si>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</si>
  <si>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</si>
  <si>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</si>
  <si>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</si>
  <si>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</si>
  <si>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</si>
  <si>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</si>
  <si>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</si>
  <si>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</si>
  <si>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</si>
  <si>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</si>
  <si>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</si>
  <si>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</si>
  <si>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</si>
  <si>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</si>
  <si>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</si>
  <si>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</si>
  <si>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</si>
  <si>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</si>
  <si>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</si>
  <si>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</si>
  <si>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</si>
  <si>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</si>
  <si>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</si>
  <si>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</si>
  <si>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</si>
  <si>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</si>
  <si>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</si>
  <si>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</si>
  <si>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</si>
  <si>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</si>
  <si>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</si>
  <si>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</si>
  <si>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</si>
  <si>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</si>
  <si>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</si>
  <si>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</si>
  <si>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</si>
  <si>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</si>
  <si>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</si>
  <si>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</si>
  <si>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</si>
  <si>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</si>
  <si>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</si>
  <si>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</si>
  <si>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</si>
  <si>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</si>
  <si>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</si>
  <si>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</si>
  <si>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</si>
  <si>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</si>
  <si>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</si>
  <si>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</si>
  <si>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</si>
  <si>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</si>
  <si>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</si>
  <si>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</si>
  <si>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</si>
  <si>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</si>
  <si>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</si>
  <si>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</si>
  <si>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</si>
  <si>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</si>
  <si>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</si>
  <si>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</si>
  <si>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</si>
  <si>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</si>
  <si>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</si>
  <si>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</si>
  <si>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</si>
  <si>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</si>
  <si>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</si>
  <si>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</si>
  <si>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</si>
  <si>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</si>
  <si>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</si>
  <si>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</si>
  <si>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</si>
  <si>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</si>
  <si>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</si>
  <si>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</si>
  <si>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</si>
  <si>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</si>
  <si>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</si>
  <si>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</si>
  <si>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</si>
  <si>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</si>
  <si>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</si>
  <si>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</si>
  <si>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</si>
  <si>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</si>
  <si>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</si>
  <si>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</si>
  <si>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</si>
  <si>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</si>
  <si>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</si>
  <si>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</si>
  <si>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</si>
  <si>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</si>
  <si>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</si>
  <si>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</si>
  <si>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</si>
  <si>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</si>
  <si>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</si>
  <si>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</si>
  <si>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</si>
  <si>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</si>
  <si>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</si>
  <si>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</si>
  <si>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</si>
  <si>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</si>
  <si>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</si>
  <si>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</si>
  <si>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</si>
  <si>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</si>
  <si>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</si>
  <si>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</si>
  <si>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</si>
  <si>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</si>
  <si>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</si>
  <si>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</si>
  <si>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</si>
  <si>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</si>
  <si>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</si>
  <si>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</si>
  <si>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</si>
  <si>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</si>
  <si>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</si>
  <si>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</si>
  <si>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</si>
  <si>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</si>
  <si>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</si>
  <si>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</si>
  <si>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</si>
  <si>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</si>
  <si>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</si>
  <si>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</si>
  <si>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</si>
  <si>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</si>
  <si>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</si>
  <si>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</si>
  <si>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</si>
  <si>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</si>
  <si>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</si>
  <si>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</si>
  <si>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</si>
  <si>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</si>
  <si>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</si>
  <si>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</si>
  <si>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</si>
  <si>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</si>
  <si>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</si>
  <si>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</si>
  <si>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</si>
  <si>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</si>
  <si>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</si>
  <si>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</si>
  <si>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</si>
  <si>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</si>
  <si>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</si>
  <si>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</si>
  <si>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</si>
  <si>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</si>
  <si>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</si>
  <si>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</si>
  <si>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</si>
  <si>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</si>
  <si>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</si>
  <si>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</si>
  <si>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</si>
  <si>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</si>
  <si>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</si>
  <si>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</si>
  <si>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</si>
  <si>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</si>
  <si>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</si>
  <si>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</si>
  <si>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</si>
  <si>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</si>
  <si>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</si>
  <si>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</si>
  <si>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</si>
  <si>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</si>
  <si>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</si>
  <si>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</si>
  <si>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</si>
  <si>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</si>
  <si>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</si>
  <si>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</si>
  <si>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</si>
  <si>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</si>
  <si>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</si>
  <si>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</si>
  <si>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</si>
  <si>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</si>
  <si>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</si>
  <si>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</si>
  <si>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</si>
  <si>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</si>
  <si>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</si>
  <si>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</si>
  <si>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</si>
  <si>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</si>
  <si>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</si>
  <si>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</si>
  <si>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</si>
  <si>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</si>
  <si>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</si>
  <si>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</si>
  <si>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</si>
  <si>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</si>
  <si>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</si>
  <si>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</si>
  <si>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</si>
  <si>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</si>
  <si>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</si>
  <si>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</si>
  <si>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</si>
  <si>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</si>
  <si>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</si>
  <si>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</si>
  <si>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</si>
  <si>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</si>
  <si>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</si>
  <si>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</si>
  <si>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</si>
  <si>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</si>
  <si>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</si>
  <si>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</si>
  <si>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</si>
  <si>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</si>
  <si>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</si>
  <si>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</si>
  <si>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</si>
  <si>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</si>
  <si>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</si>
  <si>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</si>
  <si>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</si>
  <si>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</si>
  <si>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</si>
  <si>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</si>
  <si>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</si>
  <si>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</si>
  <si>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</si>
  <si>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</si>
  <si>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</si>
  <si>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</si>
  <si>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</si>
  <si>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</si>
  <si>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</si>
  <si>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</si>
  <si>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</si>
  <si>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</si>
  <si>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</si>
  <si>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</si>
  <si>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</si>
  <si>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</si>
  <si>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</si>
  <si>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</si>
  <si>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</si>
  <si>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</si>
  <si>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</si>
  <si>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</si>
  <si>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</si>
  <si>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</si>
  <si>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</si>
  <si>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</si>
  <si>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</si>
  <si>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</si>
  <si>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</si>
  <si>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</si>
  <si>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</si>
  <si>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</si>
  <si>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</si>
  <si>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</si>
  <si>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</si>
  <si>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</si>
  <si>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</si>
  <si>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</si>
  <si>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</si>
  <si>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</si>
  <si>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</si>
  <si>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</si>
  <si>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</si>
  <si>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</si>
  <si>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</si>
  <si>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</si>
  <si>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</si>
  <si>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</si>
  <si>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</si>
  <si>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</si>
  <si>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</si>
  <si>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</si>
  <si>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</si>
  <si>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</si>
  <si>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</si>
  <si>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</si>
  <si>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</si>
  <si>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</si>
  <si>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</si>
  <si>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</si>
  <si>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</si>
  <si>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</si>
  <si>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</si>
  <si>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</si>
  <si>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</si>
  <si>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</si>
  <si>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</si>
  <si>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</si>
  <si>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</si>
  <si>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</si>
  <si>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</si>
  <si>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</si>
  <si>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</si>
  <si>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</si>
  <si>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</si>
  <si>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</si>
  <si>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</si>
  <si>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</si>
  <si>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</si>
  <si>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</si>
  <si>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</si>
  <si>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</si>
  <si>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</si>
  <si>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</si>
  <si>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</si>
  <si>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</si>
  <si>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</si>
  <si>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</si>
  <si>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</si>
  <si>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</si>
  <si>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</si>
  <si>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</si>
  <si>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</si>
  <si>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</si>
  <si>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</si>
  <si>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</si>
  <si>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</si>
  <si>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</si>
  <si>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</si>
  <si>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</si>
  <si>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</si>
  <si>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</si>
  <si>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</si>
  <si>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</si>
  <si>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</si>
  <si>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</si>
  <si>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</si>
  <si>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</si>
  <si>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</si>
  <si>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</si>
  <si>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</si>
  <si>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</si>
  <si>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</si>
  <si>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</si>
  <si>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</si>
  <si>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</si>
  <si>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</si>
  <si>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</si>
  <si>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</si>
  <si>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</si>
  <si>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</si>
  <si>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</si>
  <si>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</si>
  <si>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</si>
  <si>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</si>
  <si>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</si>
  <si>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</si>
  <si>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</si>
  <si>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</si>
  <si>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</si>
  <si>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</si>
  <si>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</si>
  <si>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</si>
  <si>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</si>
  <si>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</si>
  <si>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</si>
  <si>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</si>
  <si>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</si>
  <si>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</si>
  <si>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</si>
  <si>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</si>
  <si>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</si>
  <si>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</si>
  <si>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</si>
  <si>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</si>
  <si>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</si>
  <si>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</si>
  <si>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</si>
  <si>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</si>
  <si>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</si>
  <si>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</si>
  <si>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</si>
  <si>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</si>
  <si>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</si>
  <si>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</si>
  <si>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</si>
  <si>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</si>
  <si>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</si>
  <si>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</si>
  <si>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</si>
  <si>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</si>
  <si>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</si>
  <si>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</si>
  <si>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</si>
  <si>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</si>
  <si>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</si>
  <si>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</si>
  <si>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</si>
  <si>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</si>
  <si>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</si>
  <si>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</si>
  <si>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</si>
  <si>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</si>
  <si>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</si>
  <si>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</si>
  <si>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</si>
  <si>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</si>
  <si>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</si>
  <si>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</si>
  <si>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</si>
  <si>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</si>
  <si>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</si>
  <si>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</si>
  <si>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</si>
  <si>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</si>
  <si>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</si>
  <si>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</si>
  <si>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</si>
  <si>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</si>
  <si>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</si>
  <si>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</si>
  <si>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</si>
  <si>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</si>
  <si>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</si>
  <si>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</si>
  <si>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</si>
  <si>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</si>
  <si>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</si>
  <si>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</si>
  <si>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</si>
  <si>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</si>
  <si>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</si>
  <si>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</si>
  <si>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</si>
  <si>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</si>
  <si>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</si>
  <si>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</si>
  <si>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</si>
  <si>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</si>
  <si>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</si>
  <si>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</si>
  <si>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</si>
  <si>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</si>
  <si>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</si>
  <si>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</si>
  <si>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</si>
  <si>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</si>
  <si>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</si>
  <si>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</si>
  <si>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</si>
  <si>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</si>
  <si>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</si>
  <si>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</si>
  <si>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</si>
  <si>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</si>
  <si>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</si>
  <si>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</si>
  <si>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</si>
  <si>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</si>
  <si>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</si>
  <si>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</si>
  <si>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</si>
  <si>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</si>
  <si>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</si>
  <si>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</si>
  <si>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</si>
  <si>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</si>
  <si>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</si>
  <si>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</si>
  <si>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</si>
  <si>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</si>
  <si>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</si>
  <si>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</si>
  <si>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</si>
  <si>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</si>
  <si>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</si>
  <si>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</si>
  <si>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</si>
  <si>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</si>
  <si>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</si>
  <si>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</si>
  <si>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</si>
  <si>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</si>
  <si>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</si>
  <si>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</si>
  <si>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</si>
  <si>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</si>
  <si>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</si>
  <si>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</si>
  <si>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</si>
  <si>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</si>
  <si>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</si>
  <si>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</si>
  <si>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</si>
  <si>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</si>
  <si>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</si>
  <si>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</si>
  <si>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</si>
  <si>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</si>
  <si>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</si>
  <si>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</si>
  <si>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</si>
  <si>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</si>
  <si>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</si>
  <si>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</si>
  <si>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</si>
  <si>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</si>
  <si>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</si>
  <si>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</si>
  <si>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</si>
  <si>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</si>
  <si>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</si>
  <si>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</si>
  <si>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</si>
  <si>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</si>
  <si>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</si>
  <si>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</si>
  <si>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</si>
  <si>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</si>
  <si>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</si>
  <si>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</si>
  <si>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</si>
  <si>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</si>
  <si>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</si>
  <si>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</si>
  <si>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</si>
  <si>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</si>
  <si>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</si>
  <si>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</si>
  <si>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</si>
  <si>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</si>
  <si>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</si>
  <si>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</si>
  <si>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</si>
  <si>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</si>
  <si>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</si>
  <si>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</si>
  <si>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</si>
  <si>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</si>
  <si>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</si>
  <si>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</si>
  <si>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</si>
  <si>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</si>
  <si>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</si>
  <si>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</si>
  <si>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</si>
  <si>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</si>
  <si>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</si>
  <si>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</si>
  <si>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</si>
  <si>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</si>
  <si>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</si>
  <si>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</si>
  <si>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</si>
  <si>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</si>
  <si>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</si>
  <si>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</si>
  <si>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</si>
  <si>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</si>
  <si>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</si>
  <si>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</si>
  <si>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</si>
  <si>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</si>
  <si>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</si>
  <si>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</si>
  <si>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</si>
  <si>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</si>
  <si>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</si>
  <si>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</si>
  <si>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</si>
  <si>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</si>
  <si>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</si>
  <si>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</si>
  <si>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</si>
  <si>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</si>
  <si>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</si>
  <si>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</si>
  <si>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</si>
  <si>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</si>
  <si>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</si>
  <si>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</si>
  <si>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</si>
  <si>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</si>
  <si>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</si>
  <si>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</si>
  <si>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</si>
  <si>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</si>
  <si>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</si>
  <si>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</si>
  <si>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</si>
  <si>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</si>
  <si>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</si>
  <si>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</si>
  <si>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</si>
  <si>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</si>
  <si>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</si>
  <si>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</si>
  <si>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</si>
  <si>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</si>
  <si>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</si>
  <si>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</si>
  <si>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</si>
  <si>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</si>
  <si>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</si>
  <si>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</si>
  <si>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</si>
  <si>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</si>
  <si>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</si>
  <si>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</si>
  <si>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</si>
  <si>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</si>
  <si>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</si>
  <si>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</si>
  <si>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</si>
  <si>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</si>
  <si>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</si>
  <si>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</si>
  <si>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</si>
  <si>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</si>
  <si>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</si>
  <si>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</si>
  <si>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</si>
  <si>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</si>
  <si>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</si>
  <si>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</si>
  <si>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</si>
  <si>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</si>
  <si>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</si>
  <si>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</si>
  <si>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</si>
  <si>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</si>
  <si>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</si>
  <si>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</si>
  <si>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</si>
  <si>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</si>
  <si>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</si>
  <si>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</si>
  <si>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</si>
  <si>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</si>
  <si>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</si>
  <si>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</si>
  <si>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</si>
  <si>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</si>
  <si>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</si>
  <si>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</si>
  <si>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</si>
  <si>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</si>
  <si>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</si>
  <si>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</si>
  <si>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</si>
  <si>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</si>
  <si>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</si>
  <si>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</si>
  <si>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</si>
  <si>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</si>
  <si>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</si>
  <si>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</si>
  <si>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</si>
  <si>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</si>
  <si>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</si>
  <si>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</si>
  <si>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</si>
  <si>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</si>
  <si>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</si>
  <si>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</si>
  <si>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</si>
  <si>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</si>
  <si>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</si>
  <si>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</si>
  <si>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</si>
  <si>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</si>
  <si>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</si>
  <si>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</si>
  <si>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</si>
  <si>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</si>
  <si>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</si>
  <si>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</si>
  <si>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</si>
  <si>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</si>
  <si>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</si>
  <si>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</si>
  <si>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</si>
  <si>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</si>
  <si>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</si>
  <si>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</si>
  <si>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</si>
  <si>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</si>
  <si>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</si>
  <si>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</si>
  <si>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</si>
  <si>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</si>
  <si>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</si>
  <si>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</si>
  <si>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</si>
  <si>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</si>
  <si>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</si>
  <si>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</si>
  <si>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</si>
  <si>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</si>
  <si>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</si>
  <si>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</si>
  <si>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</si>
  <si>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</si>
  <si>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</si>
  <si>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</si>
  <si>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</si>
  <si>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</si>
  <si>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</si>
  <si>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</si>
  <si>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</si>
  <si>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</si>
  <si>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</si>
  <si>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</si>
  <si>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</si>
  <si>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</si>
  <si>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</si>
  <si>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</si>
  <si>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</si>
  <si>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</si>
  <si>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</si>
  <si>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</si>
  <si>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</si>
  <si>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</si>
  <si>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</si>
  <si>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</si>
  <si>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</si>
  <si>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</si>
  <si>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</si>
  <si>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</si>
  <si>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</si>
  <si>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</si>
  <si>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</si>
  <si>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</si>
  <si>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</si>
  <si>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</si>
  <si>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</si>
  <si>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</si>
  <si>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</si>
  <si>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</si>
  <si>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</si>
  <si>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</si>
  <si>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</si>
  <si>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</si>
  <si>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</si>
  <si>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</si>
  <si>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</si>
  <si>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</si>
  <si>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</si>
  <si>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</si>
  <si>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</si>
  <si>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</si>
  <si>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</si>
  <si>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</si>
  <si>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</si>
  <si>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</si>
  <si>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</si>
  <si>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</si>
  <si>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</si>
  <si>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</si>
  <si>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</si>
  <si>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</si>
  <si>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</si>
  <si>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</si>
  <si>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</si>
  <si>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</si>
  <si>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</si>
  <si>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</si>
  <si>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</si>
  <si>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</si>
  <si>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</si>
  <si>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</si>
  <si>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</si>
  <si>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</si>
  <si>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</si>
  <si>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</si>
  <si>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</si>
  <si>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</si>
  <si>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</si>
  <si>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</si>
  <si>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</si>
  <si>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</si>
  <si>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</si>
  <si>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</si>
  <si>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</si>
  <si>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</si>
  <si>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</si>
  <si>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</si>
  <si>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</si>
  <si>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</si>
  <si>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</si>
  <si>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</si>
  <si>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</si>
  <si>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</si>
  <si>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</si>
  <si>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</si>
  <si>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</si>
  <si>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</si>
  <si>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</si>
  <si>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</si>
  <si>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</si>
  <si>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</si>
  <si>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</si>
  <si>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</si>
  <si>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</si>
  <si>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</si>
  <si>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</si>
  <si>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</si>
  <si>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</si>
  <si>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</si>
  <si>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</si>
  <si>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</si>
  <si>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</si>
  <si>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</si>
  <si>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</si>
  <si>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</si>
  <si>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</si>
  <si>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</si>
  <si>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</si>
  <si>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</si>
  <si>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</si>
  <si>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</si>
  <si>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</si>
  <si>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</si>
  <si>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</si>
  <si>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</si>
  <si>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</si>
  <si>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</si>
  <si>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</si>
  <si>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</si>
  <si>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</si>
  <si>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</si>
  <si>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</si>
  <si>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</si>
  <si>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</si>
  <si>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</si>
  <si>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</si>
  <si>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</si>
  <si>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</si>
  <si>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</si>
  <si>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</si>
  <si>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</si>
  <si>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</si>
  <si>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</si>
  <si>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</si>
  <si>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</si>
  <si>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</si>
  <si>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</si>
  <si>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</si>
  <si>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</si>
  <si>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</si>
  <si>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</si>
  <si>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</si>
  <si>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</si>
  <si>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</si>
  <si>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</si>
  <si>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</si>
  <si>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</si>
  <si>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</si>
  <si>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</si>
  <si>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</si>
  <si>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</si>
  <si>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</si>
  <si>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</si>
  <si>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</si>
  <si>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</si>
  <si>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</si>
  <si>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</si>
  <si>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</si>
  <si>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</si>
  <si>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</si>
  <si>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</si>
  <si>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</si>
  <si>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</si>
  <si>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</si>
  <si>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</si>
  <si>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</si>
  <si>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</si>
  <si>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</si>
  <si>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</si>
  <si>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</si>
  <si>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</si>
  <si>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</si>
  <si>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</si>
  <si>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</si>
  <si>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</si>
  <si>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</si>
  <si>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</si>
  <si>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</si>
  <si>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</si>
  <si>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</si>
  <si>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</si>
  <si>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</si>
  <si>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</si>
  <si>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</si>
  <si>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</si>
  <si>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</si>
  <si>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</si>
  <si>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</si>
  <si>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</si>
  <si>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</si>
  <si>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</si>
  <si>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</si>
  <si>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</si>
  <si>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</si>
  <si>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</si>
  <si>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</si>
  <si>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</si>
  <si>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</si>
  <si>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</si>
  <si>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</si>
  <si>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</si>
  <si>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</si>
  <si>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</si>
  <si>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</si>
  <si>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</si>
  <si>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</si>
  <si>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</si>
  <si>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</si>
  <si>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</si>
  <si>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</si>
  <si>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</si>
  <si>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</si>
  <si>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</si>
  <si>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</si>
  <si>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</si>
  <si>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</si>
  <si>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</si>
  <si>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</si>
  <si>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</si>
  <si>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</si>
  <si>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</si>
  <si>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</si>
  <si>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</si>
  <si>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</si>
  <si>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</si>
  <si>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</si>
  <si>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</si>
  <si>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</si>
  <si>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</si>
  <si>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</si>
  <si>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</si>
  <si>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</si>
  <si>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</si>
  <si>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</si>
  <si>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</si>
  <si>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</si>
  <si>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</si>
  <si>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</si>
  <si>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</si>
  <si>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</si>
  <si>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</si>
  <si>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</si>
  <si>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</si>
  <si>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</si>
  <si>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</si>
  <si>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</si>
  <si>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</si>
  <si>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</si>
  <si>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</si>
  <si>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</si>
  <si>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</si>
  <si>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</si>
  <si>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</si>
  <si>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</si>
  <si>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</si>
  <si>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</si>
  <si>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</si>
  <si>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</si>
  <si>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</si>
  <si>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</si>
  <si>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</si>
  <si>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</si>
  <si>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</si>
  <si>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</si>
  <si>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</si>
  <si>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</si>
  <si>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</si>
  <si>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</si>
  <si>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</si>
  <si>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</si>
  <si>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</si>
  <si>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</si>
  <si>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</si>
  <si>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</si>
  <si>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</si>
  <si>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</si>
  <si>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</si>
  <si>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</si>
  <si>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</si>
  <si>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</si>
  <si>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</si>
  <si>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</si>
  <si>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</si>
  <si>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</si>
  <si>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</si>
  <si>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</si>
  <si>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</si>
  <si>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</si>
  <si>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</si>
  <si>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</si>
  <si>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</si>
  <si>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</si>
  <si>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</si>
  <si>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</si>
  <si>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</si>
  <si>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</si>
  <si>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</si>
  <si>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</si>
  <si>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</si>
  <si>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</si>
  <si>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</si>
  <si>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</si>
  <si>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</si>
  <si>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</si>
  <si>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</si>
  <si>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</si>
  <si>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</si>
  <si>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</si>
  <si>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</si>
  <si>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</si>
  <si>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</si>
  <si>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</si>
  <si>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</si>
  <si>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</si>
  <si>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</si>
  <si>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</si>
  <si>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</si>
  <si>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</si>
  <si>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</si>
  <si>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</si>
  <si>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</si>
  <si>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</si>
  <si>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</si>
  <si>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</si>
  <si>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</si>
  <si>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</si>
  <si>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</si>
  <si>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</si>
  <si>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</si>
  <si>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</si>
  <si>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</si>
  <si>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</si>
  <si>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</si>
  <si>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</si>
  <si>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</si>
  <si>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</si>
  <si>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</si>
  <si>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</si>
  <si>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</si>
  <si>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</si>
  <si>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</si>
  <si>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</si>
  <si>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</si>
  <si>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</si>
  <si>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</si>
  <si>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</si>
  <si>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</si>
  <si>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</si>
  <si>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</si>
  <si>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</si>
  <si>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</si>
  <si>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</si>
  <si>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</si>
  <si>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</si>
  <si>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</si>
  <si>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</si>
  <si>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</si>
  <si>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</si>
  <si>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</si>
  <si>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</si>
  <si>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</si>
  <si>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</si>
  <si>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</si>
  <si>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</si>
  <si>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</si>
  <si>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</si>
  <si>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</si>
  <si>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</si>
  <si>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</si>
  <si>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</si>
  <si>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</si>
  <si>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</si>
  <si>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</si>
  <si>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</si>
  <si>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</si>
  <si>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</si>
  <si>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</si>
  <si>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</si>
  <si>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</si>
  <si>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</si>
  <si>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</si>
  <si>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</si>
  <si>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</si>
  <si>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</si>
  <si>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</si>
  <si>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</si>
  <si>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</si>
  <si>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</si>
  <si>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</si>
  <si>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</si>
  <si>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</si>
  <si>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</si>
  <si>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</si>
  <si>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</si>
  <si>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</si>
  <si>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</si>
  <si>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</si>
  <si>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</si>
  <si>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</si>
  <si>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</si>
  <si>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</si>
  <si>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</si>
  <si>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</si>
  <si>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</si>
  <si>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</si>
  <si>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</si>
  <si>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</si>
  <si>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</si>
  <si>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</si>
  <si>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</si>
  <si>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</si>
  <si>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</si>
  <si>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</si>
  <si>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</si>
  <si>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</si>
  <si>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</si>
  <si>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</si>
  <si>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</si>
  <si>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</si>
  <si>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</si>
  <si>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</si>
  <si>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</si>
  <si>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</si>
  <si>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</si>
  <si>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</si>
  <si>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</si>
  <si>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</si>
  <si>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</si>
  <si>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</si>
  <si>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</si>
  <si>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</si>
  <si>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</si>
  <si>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</si>
  <si>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</si>
  <si>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</si>
  <si>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</si>
  <si>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</si>
  <si>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</si>
  <si>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</si>
  <si>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</si>
  <si>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</si>
  <si>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</si>
  <si>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</si>
  <si>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</si>
  <si>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</si>
  <si>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</si>
  <si>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</si>
  <si>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</si>
  <si>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</si>
  <si>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</si>
  <si>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</si>
  <si>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</si>
  <si>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</si>
  <si>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</si>
  <si>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</si>
  <si>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</si>
  <si>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</si>
  <si>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</si>
  <si>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</si>
  <si>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</si>
  <si>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</si>
  <si>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</si>
  <si>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</si>
  <si>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</si>
  <si>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</si>
  <si>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</si>
  <si>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</si>
  <si>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</si>
  <si>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</si>
  <si>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</si>
  <si>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</si>
  <si>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</si>
  <si>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</si>
  <si>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</si>
  <si>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</si>
  <si>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</si>
  <si>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</si>
  <si>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</si>
  <si>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</si>
  <si>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</si>
  <si>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</si>
  <si>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</si>
  <si>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</si>
  <si>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</si>
  <si>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</si>
  <si>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</si>
  <si>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</si>
  <si>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</si>
  <si>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</si>
  <si>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</si>
  <si>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</si>
  <si>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</si>
  <si>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</si>
  <si>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</si>
  <si>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</si>
  <si>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</si>
  <si>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</si>
  <si>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</si>
  <si>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</si>
  <si>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</si>
  <si>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</si>
  <si>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</si>
  <si>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</si>
  <si>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</si>
  <si>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</si>
  <si>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</si>
  <si>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</si>
  <si>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</si>
  <si>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</si>
  <si>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</si>
  <si>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</si>
  <si>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</si>
  <si>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</si>
  <si>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</si>
  <si>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</si>
  <si>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</si>
  <si>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</si>
  <si>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</si>
  <si>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</si>
  <si>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</si>
  <si>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</si>
  <si>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</si>
  <si>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</si>
  <si>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</si>
  <si>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</si>
  <si>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</si>
  <si>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</si>
  <si>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</si>
  <si>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</si>
  <si>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</si>
  <si>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</si>
  <si>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</si>
  <si>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</si>
  <si>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</si>
  <si>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</si>
  <si>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</si>
  <si>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</si>
  <si>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</si>
  <si>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</si>
  <si>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</si>
  <si>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</si>
  <si>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</si>
  <si>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</si>
  <si>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</si>
  <si>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</si>
  <si>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</si>
  <si>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</si>
  <si>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</si>
  <si>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</si>
  <si>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</si>
  <si>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</si>
  <si>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</si>
  <si>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</si>
  <si>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</si>
  <si>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</si>
  <si>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</si>
  <si>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</si>
  <si>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</si>
  <si>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</si>
  <si>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</si>
  <si>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</si>
  <si>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</si>
  <si>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</si>
  <si>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</si>
  <si>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</si>
  <si>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</si>
  <si>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</si>
  <si>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</si>
  <si>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</si>
  <si>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</si>
  <si>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</si>
  <si>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</si>
  <si>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</si>
  <si>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</si>
  <si>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</si>
  <si>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</si>
  <si>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</si>
  <si>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</si>
  <si>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</si>
  <si>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</si>
  <si>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</si>
  <si>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</si>
  <si>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</si>
  <si>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</si>
  <si>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</si>
  <si>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</si>
  <si>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</si>
  <si>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</si>
  <si>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</si>
  <si>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</si>
  <si>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</si>
  <si>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</si>
  <si>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</si>
  <si>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</si>
  <si>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</si>
  <si>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</si>
  <si>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</si>
  <si>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</si>
  <si>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</si>
  <si>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</si>
  <si>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</si>
  <si>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</si>
  <si>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</si>
  <si>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</si>
  <si>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</si>
  <si>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</si>
  <si>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</si>
  <si>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</si>
  <si>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</si>
  <si>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</si>
  <si>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</si>
  <si>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</si>
  <si>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</si>
  <si>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</si>
  <si>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</si>
  <si>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</si>
  <si>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</si>
  <si>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</si>
  <si>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</si>
  <si>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</si>
  <si>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</si>
  <si>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</si>
  <si>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</si>
  <si>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</si>
  <si>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</si>
  <si>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</si>
  <si>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</si>
  <si>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</si>
  <si>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</si>
  <si>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</si>
  <si>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</si>
  <si>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</si>
  <si>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</si>
  <si>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</si>
  <si>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</si>
  <si>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</si>
  <si>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</si>
  <si>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</si>
  <si>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</si>
  <si>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</si>
  <si>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</si>
  <si>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</si>
  <si>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</si>
  <si>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</si>
  <si>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</si>
  <si>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</si>
  <si>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</si>
  <si>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</si>
  <si>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</si>
  <si>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</si>
  <si>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</si>
  <si>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</si>
  <si>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</si>
  <si>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</si>
  <si>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</si>
  <si>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</si>
  <si>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</si>
  <si>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</si>
  <si>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</si>
  <si>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</si>
  <si>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</si>
  <si>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</si>
  <si>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</si>
  <si>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</si>
  <si>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</si>
  <si>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</si>
  <si>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</si>
  <si>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</si>
  <si>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</si>
  <si>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</si>
  <si>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</si>
  <si>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</si>
  <si>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</si>
  <si>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</si>
  <si>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</si>
  <si>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</si>
  <si>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</si>
  <si>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</si>
  <si>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</si>
  <si>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</si>
  <si>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</si>
  <si>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</si>
  <si>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</si>
  <si>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</si>
  <si>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</si>
  <si>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</si>
  <si>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</si>
  <si>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</si>
  <si>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</si>
  <si>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</si>
  <si>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</si>
  <si>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</si>
  <si>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</si>
  <si>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</si>
  <si>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</si>
  <si>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</si>
  <si>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</si>
  <si>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</si>
  <si>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</si>
  <si>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</si>
  <si>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</si>
  <si>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</si>
  <si>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</si>
  <si>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</si>
  <si>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</si>
  <si>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</si>
  <si>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</si>
  <si>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</si>
  <si>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</si>
  <si>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</si>
  <si>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</si>
  <si>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</si>
  <si>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</si>
  <si>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</si>
  <si>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</si>
  <si>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</si>
  <si>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</si>
  <si>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</si>
  <si>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</si>
  <si>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</si>
  <si>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</si>
  <si>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</si>
  <si>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</si>
  <si>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</si>
  <si>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</si>
  <si>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</si>
  <si>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</si>
  <si>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</si>
  <si>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</si>
  <si>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</si>
  <si>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</si>
  <si>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</si>
  <si>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</si>
  <si>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</si>
  <si>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</si>
  <si>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</si>
  <si>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</si>
  <si>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</si>
  <si>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</si>
  <si>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</si>
  <si>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</si>
  <si>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</si>
  <si>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</si>
  <si>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</si>
  <si>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</si>
  <si>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</si>
  <si>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</si>
  <si>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</si>
  <si>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</si>
  <si>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</si>
  <si>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</si>
  <si>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</si>
  <si>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</si>
  <si>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</si>
  <si>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</si>
  <si>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</si>
  <si>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</si>
  <si>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</si>
  <si>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</si>
  <si>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</si>
  <si>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</si>
  <si>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</si>
  <si>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</si>
  <si>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</si>
  <si>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</si>
  <si>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</si>
  <si>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</si>
  <si>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</si>
  <si>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</si>
  <si>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</si>
  <si>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</si>
  <si>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</si>
  <si>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</si>
  <si>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</si>
  <si>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</si>
  <si>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</si>
  <si>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</si>
  <si>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</si>
  <si>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</si>
  <si>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</si>
  <si>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</si>
  <si>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</si>
  <si>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</si>
  <si>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</si>
  <si>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</si>
  <si>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</si>
  <si>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</si>
  <si>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</si>
  <si>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</si>
  <si>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</si>
  <si>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</si>
  <si>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</si>
  <si>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</si>
  <si>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</si>
  <si>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</si>
  <si>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</si>
  <si>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</si>
  <si>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</si>
  <si>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</si>
  <si>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</si>
  <si>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</si>
  <si>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</si>
  <si>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</si>
  <si>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</si>
  <si>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</si>
  <si>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</si>
  <si>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</si>
  <si>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</si>
  <si>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</si>
  <si>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</si>
  <si>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</si>
  <si>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</si>
  <si>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</si>
  <si>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</si>
  <si>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</si>
  <si>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</si>
  <si>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</si>
  <si>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</si>
  <si>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</si>
  <si>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</si>
  <si>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</si>
  <si>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</si>
  <si>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</si>
  <si>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</si>
  <si>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</si>
  <si>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</si>
  <si>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</si>
  <si>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</si>
  <si>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</si>
  <si>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</si>
  <si>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</si>
  <si>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</si>
  <si>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</si>
  <si>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</si>
  <si>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</si>
  <si>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</si>
  <si>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</si>
  <si>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</si>
  <si>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</si>
  <si>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</si>
  <si>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</si>
  <si>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</si>
  <si>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</si>
  <si>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</si>
  <si>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</si>
  <si>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</si>
  <si>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</si>
  <si>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</si>
  <si>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</si>
  <si>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</si>
  <si>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</si>
  <si>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</si>
  <si>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</si>
  <si>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</si>
  <si>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</si>
  <si>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</si>
  <si>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</si>
  <si>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</si>
  <si>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</si>
  <si>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</si>
  <si>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</si>
  <si>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</si>
  <si>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</si>
  <si>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</si>
  <si>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</si>
  <si>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</si>
  <si>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</si>
  <si>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</si>
  <si>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</si>
  <si>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</si>
  <si>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</si>
  <si>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</si>
  <si>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</si>
  <si>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</si>
  <si>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</si>
  <si>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</si>
  <si>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</si>
  <si>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</si>
  <si>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</si>
  <si>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</si>
  <si>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</si>
  <si>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</si>
  <si>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</si>
  <si>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</si>
  <si>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</si>
  <si>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</si>
  <si>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</si>
  <si>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</si>
  <si>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</si>
  <si>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</si>
  <si>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</si>
  <si>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</si>
  <si>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</si>
  <si>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</si>
  <si>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</si>
  <si>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</si>
  <si>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</si>
  <si>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</si>
  <si>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</si>
  <si>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</si>
  <si>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</si>
  <si>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</si>
  <si>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</si>
  <si>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</si>
  <si>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</si>
  <si>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</si>
  <si>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</si>
  <si>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</si>
  <si>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</si>
  <si>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</si>
  <si>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</si>
  <si>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</si>
  <si>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</si>
  <si>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</si>
  <si>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</si>
  <si>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</si>
  <si>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</si>
  <si>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</si>
  <si>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</si>
  <si>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</si>
  <si>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</si>
  <si>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</si>
  <si>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</si>
  <si>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</si>
  <si>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</si>
  <si>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</si>
  <si>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</si>
  <si>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</si>
  <si>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</si>
  <si>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</si>
  <si>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</si>
  <si>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</si>
  <si>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</si>
  <si>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</si>
  <si>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</si>
  <si>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</si>
  <si>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</si>
  <si>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</si>
  <si>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</si>
  <si>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</si>
  <si>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</si>
  <si>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</si>
  <si>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</si>
  <si>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</si>
  <si>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</si>
  <si>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</si>
  <si>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</si>
  <si>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</si>
  <si>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</si>
  <si>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</si>
  <si>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</si>
  <si>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</si>
  <si>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</si>
  <si>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</si>
  <si>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</si>
  <si>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</si>
  <si>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</si>
  <si>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</si>
  <si>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</si>
  <si>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</si>
  <si>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</si>
  <si>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</si>
  <si>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</si>
  <si>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</si>
  <si>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</si>
  <si>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</si>
  <si>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</si>
  <si>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</si>
  <si>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</si>
  <si>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</si>
  <si>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</si>
  <si>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</si>
  <si>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</si>
  <si>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</si>
  <si>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</si>
  <si>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</si>
  <si>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</si>
  <si>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</si>
  <si>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</si>
  <si>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</si>
  <si>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</si>
  <si>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</si>
  <si>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</si>
  <si>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</si>
  <si>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</si>
  <si>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</si>
  <si>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</si>
  <si>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</si>
  <si>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</si>
  <si>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</si>
  <si>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</si>
  <si>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</si>
  <si>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</si>
  <si>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</si>
  <si>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</si>
  <si>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</si>
  <si>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</si>
  <si>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</si>
  <si>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</si>
  <si>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</si>
  <si>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</si>
  <si>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</si>
  <si>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</si>
  <si>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</si>
  <si>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</si>
  <si>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</si>
  <si>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</si>
  <si>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</si>
  <si>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</si>
  <si>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</si>
  <si>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</si>
  <si>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</si>
  <si>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</si>
  <si>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</si>
  <si>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</si>
  <si>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</si>
  <si>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</si>
  <si>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</si>
  <si>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</si>
  <si>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</si>
  <si>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</si>
  <si>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</si>
  <si>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</si>
  <si>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</si>
  <si>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</si>
  <si>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</si>
  <si>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</si>
  <si>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</si>
  <si>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</si>
  <si>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</si>
  <si>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</si>
  <si>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</si>
  <si>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</si>
  <si>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</si>
  <si>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</si>
  <si>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</si>
  <si>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</si>
  <si>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</si>
  <si>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</si>
  <si>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</si>
  <si>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</si>
  <si>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</si>
  <si>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</si>
  <si>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</si>
  <si>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</si>
  <si>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</si>
  <si>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</si>
  <si>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</si>
  <si>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</si>
  <si>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</si>
  <si>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</si>
  <si>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</si>
  <si>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</si>
  <si>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</si>
  <si>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</si>
  <si>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</si>
  <si>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</si>
  <si>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</si>
  <si>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</si>
  <si>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</si>
  <si>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</si>
  <si>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</si>
  <si>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</si>
  <si>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</si>
  <si>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</si>
  <si>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</si>
  <si>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</si>
  <si>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</si>
  <si>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</si>
  <si>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</si>
  <si>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</si>
  <si>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</si>
  <si>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</si>
  <si>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</si>
  <si>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</si>
  <si>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</si>
  <si>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</si>
  <si>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</si>
  <si>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</si>
  <si>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</si>
  <si>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</si>
  <si>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</si>
  <si>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</si>
  <si>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</si>
  <si>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</si>
  <si>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</si>
  <si>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</si>
  <si>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</si>
  <si>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</si>
  <si>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</si>
  <si>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</si>
  <si>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</si>
  <si>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</si>
  <si>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</si>
  <si>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</si>
  <si>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</si>
  <si>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</si>
  <si>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</si>
  <si>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</si>
  <si>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</si>
  <si>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</si>
  <si>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</si>
  <si>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</si>
  <si>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</si>
  <si>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</si>
  <si>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</si>
  <si>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</si>
  <si>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</si>
  <si>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</si>
  <si>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</si>
  <si>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</si>
  <si>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</si>
  <si>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</si>
  <si>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</si>
  <si>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</si>
  <si>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</si>
  <si>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</si>
  <si>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</si>
  <si>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</si>
  <si>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</si>
  <si>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</si>
  <si>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</si>
  <si>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</si>
  <si>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</si>
  <si>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</si>
  <si>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</si>
  <si>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</si>
  <si>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</si>
  <si>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</si>
  <si>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</si>
  <si>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</si>
  <si>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</si>
  <si>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</si>
  <si>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</si>
  <si>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</si>
  <si>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</si>
  <si>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</si>
  <si>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</si>
  <si>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</si>
  <si>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</si>
  <si>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</si>
  <si>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</si>
  <si>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</si>
  <si>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</si>
  <si>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</si>
  <si>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</si>
  <si>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</si>
  <si>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</si>
  <si>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</si>
  <si>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</si>
  <si>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</si>
  <si>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</si>
  <si>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</si>
  <si>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</si>
  <si>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</si>
  <si>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</si>
  <si>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</si>
  <si>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</si>
  <si>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</si>
  <si>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</si>
  <si>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</si>
  <si>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</si>
  <si>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</si>
  <si>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</si>
  <si>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</si>
  <si>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</si>
  <si>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</si>
  <si>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</si>
  <si>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</si>
  <si>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</si>
  <si>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</si>
  <si>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</si>
  <si>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</si>
  <si>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</si>
  <si>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</si>
  <si>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</si>
  <si>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</si>
  <si>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</si>
  <si>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</si>
  <si>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</si>
  <si>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</si>
  <si>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</si>
  <si>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</si>
  <si>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</si>
  <si>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</si>
  <si>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</si>
  <si>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</si>
  <si>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</si>
  <si>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</si>
  <si>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</si>
  <si>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</si>
  <si>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</si>
  <si>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</si>
  <si>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</si>
  <si>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</si>
  <si>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</si>
  <si>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</si>
  <si>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</si>
  <si>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</si>
  <si>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</si>
  <si>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</si>
  <si>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</si>
  <si>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</si>
  <si>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</si>
  <si>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</si>
  <si>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</si>
  <si>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</si>
  <si>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</si>
  <si>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</si>
  <si>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</si>
  <si>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</si>
  <si>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</si>
  <si>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</si>
  <si>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</si>
  <si>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</si>
  <si>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</si>
  <si>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</si>
  <si>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</si>
  <si>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</si>
  <si>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</si>
  <si>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</si>
  <si>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</si>
  <si>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</si>
  <si>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</si>
  <si>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</si>
  <si>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</si>
  <si>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</si>
  <si>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</si>
  <si>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</si>
  <si>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</si>
  <si>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</si>
  <si>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</si>
  <si>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</si>
  <si>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</si>
  <si>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</si>
  <si>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</si>
  <si>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</si>
  <si>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</si>
  <si>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</si>
  <si>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</si>
  <si>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</si>
  <si>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</si>
  <si>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</si>
  <si>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</si>
  <si>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</si>
  <si>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</si>
  <si>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</si>
  <si>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</si>
  <si>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</si>
  <si>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</si>
  <si>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</si>
  <si>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</si>
  <si>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</si>
  <si>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</si>
  <si>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</si>
  <si>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</si>
  <si>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</si>
  <si>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</si>
  <si>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</si>
  <si>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</si>
  <si>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</si>
  <si>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</si>
  <si>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</si>
  <si>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</si>
  <si>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</si>
  <si>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</si>
  <si>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</si>
  <si>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</si>
  <si>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</si>
  <si>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</si>
  <si>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</si>
  <si>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</si>
  <si>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</si>
  <si>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</si>
  <si>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</si>
  <si>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</si>
  <si>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</si>
  <si>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</si>
  <si>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</si>
  <si>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</si>
  <si>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</si>
  <si>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</si>
  <si>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</si>
  <si>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</si>
  <si>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</si>
  <si>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</si>
  <si>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</si>
  <si>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</si>
  <si>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</si>
  <si>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</si>
  <si>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</si>
  <si>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</si>
  <si>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</si>
  <si>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</si>
  <si>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</si>
  <si>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</si>
  <si>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</si>
  <si>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</si>
  <si>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</si>
  <si>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</si>
  <si>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</si>
  <si>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</si>
  <si>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</si>
  <si>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</si>
  <si>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</si>
  <si>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</si>
  <si>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</si>
  <si>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</si>
  <si>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</si>
  <si>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</si>
  <si>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</si>
  <si>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</si>
  <si>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</si>
  <si>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</si>
  <si>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</si>
  <si>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</si>
  <si>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</si>
  <si>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</si>
  <si>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</si>
  <si>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</si>
  <si>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</si>
  <si>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</si>
  <si>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</si>
  <si>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</si>
  <si>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</si>
  <si>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</si>
  <si>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</si>
  <si>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</si>
  <si>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</si>
  <si>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</si>
  <si>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</si>
  <si>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</si>
  <si>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</si>
  <si>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</si>
  <si>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</si>
  <si>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</si>
  <si>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</si>
  <si>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</si>
  <si>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</si>
  <si>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</si>
  <si>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</si>
  <si>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</si>
  <si>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</si>
  <si>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</si>
  <si>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</si>
  <si>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</si>
  <si>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</si>
  <si>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</si>
  <si>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</si>
  <si>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</si>
  <si>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</si>
  <si>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</si>
  <si>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</si>
  <si>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</si>
  <si>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</si>
  <si>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</si>
  <si>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</si>
  <si>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</si>
  <si>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</si>
  <si>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</si>
  <si>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</si>
  <si>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</si>
  <si>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</si>
  <si>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</si>
  <si>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</si>
  <si>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</si>
  <si>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</si>
  <si>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</si>
  <si>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</si>
  <si>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</si>
  <si>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</si>
  <si>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</si>
  <si>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</si>
  <si>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</si>
  <si>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</si>
  <si>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</si>
  <si>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</si>
  <si>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</si>
  <si>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</si>
  <si>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</si>
  <si>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</si>
  <si>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</si>
  <si>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</si>
  <si>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</si>
  <si>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</si>
  <si>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</si>
  <si>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</si>
  <si>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</si>
  <si>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</si>
  <si>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</si>
  <si>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</si>
  <si>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</si>
  <si>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</si>
  <si>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</si>
  <si>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</si>
  <si>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</si>
  <si>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</si>
  <si>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</si>
  <si>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</si>
  <si>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</si>
  <si>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</si>
  <si>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</si>
  <si>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</si>
  <si>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</si>
  <si>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</si>
  <si>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</si>
  <si>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</si>
  <si>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</si>
  <si>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</si>
  <si>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</si>
  <si>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</si>
  <si>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</si>
  <si>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</si>
  <si>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</si>
  <si>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</si>
  <si>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</si>
  <si>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</si>
  <si>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</si>
  <si>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</si>
  <si>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</si>
  <si>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</si>
  <si>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</si>
  <si>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</si>
  <si>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</si>
  <si>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</si>
  <si>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</si>
  <si>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</si>
  <si>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</si>
  <si>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</si>
  <si>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</si>
  <si>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</si>
  <si>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</si>
  <si>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</si>
  <si>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</si>
  <si>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</si>
  <si>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</si>
  <si>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</si>
  <si>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</si>
  <si>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</si>
  <si>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</si>
  <si>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</si>
  <si>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</si>
  <si>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</si>
  <si>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</si>
  <si>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</si>
  <si>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</si>
  <si>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</si>
  <si>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</si>
  <si>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</si>
  <si>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</si>
  <si>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</si>
  <si>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</si>
  <si>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</si>
  <si>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</si>
  <si>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</si>
  <si>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</si>
  <si>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</si>
  <si>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</si>
  <si>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</si>
  <si>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</si>
  <si>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</si>
  <si>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</si>
  <si>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</si>
  <si>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</si>
  <si>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</si>
  <si>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</si>
  <si>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</si>
  <si>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</si>
  <si>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</si>
  <si>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</si>
  <si>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</si>
  <si>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</si>
  <si>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</si>
  <si>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</si>
  <si>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</si>
  <si>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</si>
  <si>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</si>
  <si>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</si>
  <si>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</si>
  <si>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</si>
  <si>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</si>
  <si>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</si>
  <si>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</si>
  <si>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</si>
  <si>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</si>
  <si>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</si>
  <si>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</si>
  <si>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</si>
  <si>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</si>
  <si>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</si>
  <si>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</si>
  <si>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</si>
  <si>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</si>
  <si>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</si>
  <si>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</si>
  <si>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</si>
  <si>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</si>
  <si>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</si>
  <si>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</si>
  <si>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</si>
  <si>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</si>
  <si>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</si>
  <si>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</si>
  <si>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</si>
  <si>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</si>
  <si>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</si>
  <si>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</si>
  <si>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</si>
  <si>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</si>
  <si>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</si>
  <si>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</si>
  <si>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</si>
  <si>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</si>
  <si>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</si>
  <si>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</si>
  <si>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</si>
  <si>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</si>
  <si>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</si>
  <si>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</si>
  <si>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</si>
  <si>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</si>
  <si>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</si>
  <si>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</si>
  <si>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</si>
  <si>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</si>
  <si>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</si>
  <si>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</si>
  <si>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</si>
  <si>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</si>
  <si>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</si>
  <si>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</si>
  <si>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</si>
  <si>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</si>
  <si>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</si>
  <si>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</si>
  <si>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</si>
  <si>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</si>
  <si>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</si>
  <si>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</si>
  <si>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</si>
  <si>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</si>
  <si>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</si>
  <si>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</si>
  <si>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</si>
  <si>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</si>
  <si>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</si>
  <si>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</si>
  <si>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</si>
  <si>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</si>
  <si>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</si>
  <si>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</si>
  <si>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</si>
  <si>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</si>
  <si>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</si>
  <si>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</si>
  <si>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</si>
  <si>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</si>
  <si>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</si>
  <si>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</si>
  <si>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</si>
  <si>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</si>
  <si>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</si>
  <si>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</si>
  <si>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</si>
  <si>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</si>
  <si>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</si>
  <si>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</si>
  <si>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</si>
  <si>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</si>
  <si>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</si>
  <si>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</si>
  <si>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</si>
  <si>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</si>
  <si>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</si>
  <si>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</si>
  <si>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</si>
  <si>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</si>
  <si>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</si>
  <si>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</si>
  <si>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</si>
  <si>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</si>
  <si>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</si>
  <si>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</si>
  <si>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</si>
  <si>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</si>
  <si>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</si>
  <si>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</si>
  <si>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</si>
  <si>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</si>
  <si>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</si>
  <si>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</si>
  <si>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</si>
  <si>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</si>
  <si>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</si>
  <si>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</si>
  <si>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</si>
  <si>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</si>
  <si>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</si>
  <si>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</si>
  <si>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</si>
  <si>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</si>
  <si>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</si>
  <si>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</si>
  <si>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</si>
  <si>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</si>
  <si>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</si>
  <si>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</si>
  <si>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</si>
  <si>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</si>
  <si>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</si>
  <si>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</si>
  <si>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</si>
  <si>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</si>
  <si>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</si>
  <si>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</si>
  <si>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</si>
  <si>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</si>
  <si>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</si>
  <si>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</si>
  <si>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</si>
  <si>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</si>
  <si>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</si>
  <si>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</si>
  <si>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</si>
  <si>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</si>
  <si>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</si>
  <si>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</si>
  <si>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</si>
  <si>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</si>
  <si>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</si>
  <si>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</si>
  <si>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</si>
  <si>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</si>
  <si>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</si>
  <si>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</si>
  <si>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</si>
  <si>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</si>
  <si>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</si>
  <si>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</si>
  <si>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</si>
  <si>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</si>
  <si>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</si>
  <si>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</si>
  <si>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</si>
  <si>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</si>
  <si>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</si>
  <si>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</si>
  <si>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</si>
  <si>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</si>
  <si>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</si>
  <si>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</si>
  <si>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</si>
  <si>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</si>
  <si>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</si>
  <si>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</si>
  <si>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</si>
  <si>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</si>
  <si>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</si>
  <si>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</si>
  <si>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</si>
  <si>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</si>
  <si>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</si>
  <si>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</si>
  <si>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</si>
  <si>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</si>
  <si>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</si>
  <si>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</si>
  <si>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</si>
  <si>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</si>
  <si>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</si>
  <si>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</si>
  <si>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</si>
  <si>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</si>
  <si>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</si>
  <si>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</si>
  <si>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</si>
  <si>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</si>
  <si>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</si>
  <si>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</si>
  <si>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</si>
  <si>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</si>
  <si>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</si>
  <si>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</si>
  <si>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</si>
  <si>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</si>
  <si>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</si>
  <si>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</si>
  <si>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</si>
  <si>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</si>
  <si>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</si>
  <si>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</si>
  <si>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</si>
  <si>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</si>
  <si>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</si>
  <si>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</si>
  <si>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</si>
  <si>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</si>
  <si>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</si>
  <si>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</si>
  <si>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</si>
  <si>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</si>
  <si>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</si>
  <si>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</si>
  <si>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</si>
  <si>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</si>
  <si>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</si>
  <si>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</si>
  <si>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</si>
  <si>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</si>
  <si>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</si>
  <si>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</si>
  <si>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</si>
  <si>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</si>
  <si>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</si>
  <si>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</si>
  <si>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</si>
  <si>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</si>
  <si>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</si>
  <si>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</si>
  <si>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</si>
  <si>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</si>
  <si>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</si>
  <si>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</si>
  <si>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</si>
  <si>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</si>
  <si>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</si>
  <si>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</si>
  <si>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</si>
  <si>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</si>
  <si>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</si>
  <si>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</si>
  <si>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</si>
  <si>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</si>
  <si>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</si>
  <si>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</si>
  <si>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</si>
  <si>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</si>
  <si>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</si>
  <si>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</si>
  <si>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</si>
  <si>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</si>
  <si>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</si>
  <si>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</si>
  <si>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</si>
  <si>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</si>
  <si>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</si>
  <si>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</si>
  <si>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</si>
  <si>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</si>
  <si>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</si>
  <si>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</si>
  <si>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</si>
  <si>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</si>
  <si>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</si>
  <si>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</si>
  <si>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</si>
  <si>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</si>
  <si>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</si>
  <si>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</si>
  <si>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</si>
  <si>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</si>
  <si>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</si>
  <si>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</si>
  <si>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</si>
  <si>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</si>
  <si>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</si>
  <si>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</si>
  <si>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</si>
  <si>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</si>
  <si>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</si>
  <si>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</si>
  <si>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</si>
  <si>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</si>
  <si>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</si>
  <si>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</si>
  <si>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</si>
  <si>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</si>
  <si>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</si>
  <si>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</si>
  <si>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</si>
  <si>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</si>
  <si>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</si>
  <si>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</si>
  <si>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</si>
  <si>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</si>
  <si>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</si>
  <si>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</si>
  <si>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</si>
  <si>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</si>
  <si>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</si>
  <si>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</si>
  <si>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</si>
  <si>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</si>
  <si>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</si>
  <si>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</si>
  <si>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</si>
  <si>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</si>
  <si>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</si>
  <si>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</si>
  <si>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</si>
  <si>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</si>
  <si>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</si>
  <si>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</si>
  <si>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</si>
  <si>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</si>
  <si>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</si>
  <si>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</si>
  <si>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</si>
  <si>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</si>
  <si>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</si>
  <si>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</si>
  <si>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</si>
  <si>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</si>
  <si>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</si>
  <si>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</si>
  <si>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</si>
  <si>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</si>
  <si>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</si>
  <si>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</si>
  <si>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</si>
  <si>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</si>
  <si>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</si>
  <si>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</si>
  <si>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</si>
  <si>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</si>
  <si>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</si>
  <si>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</si>
  <si>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</si>
  <si>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</si>
  <si>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</si>
  <si>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</si>
  <si>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</si>
  <si>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</si>
  <si>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</si>
  <si>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</si>
  <si>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</si>
  <si>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</si>
  <si>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</si>
  <si>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</si>
  <si>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</si>
  <si>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</si>
  <si>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</si>
  <si>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</si>
  <si>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</si>
  <si>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</si>
  <si>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</si>
  <si>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</si>
  <si>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</si>
  <si>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</si>
  <si>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</si>
  <si>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</si>
  <si>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</si>
  <si>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</si>
  <si>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</si>
  <si>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</si>
  <si>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</si>
  <si>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</si>
  <si>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</si>
  <si>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</si>
  <si>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</si>
  <si>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</si>
  <si>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</si>
  <si>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</si>
  <si>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</si>
  <si>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</si>
  <si>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</si>
  <si>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</si>
  <si>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</si>
  <si>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</si>
  <si>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</si>
  <si>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</si>
  <si>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</si>
  <si>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</si>
  <si>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</si>
  <si>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</si>
  <si>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</si>
  <si>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</si>
  <si>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</si>
  <si>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</si>
  <si>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</si>
  <si>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</si>
  <si>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</si>
  <si>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</si>
  <si>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</si>
  <si>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</si>
  <si>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</si>
  <si>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</si>
  <si>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</si>
  <si>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</si>
  <si>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</si>
  <si>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</si>
  <si>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</si>
  <si>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</si>
  <si>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</si>
  <si>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</si>
  <si>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</si>
  <si>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</si>
  <si>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</si>
  <si>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</si>
  <si>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</si>
  <si>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</si>
  <si>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</si>
  <si>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</si>
  <si>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</si>
  <si>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</si>
  <si>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</si>
  <si>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</si>
  <si>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</si>
  <si>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</si>
  <si>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</si>
  <si>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</si>
  <si>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</si>
  <si>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</si>
  <si>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</si>
  <si>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</si>
  <si>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</si>
  <si>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</si>
  <si>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</si>
  <si>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</si>
  <si>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</si>
  <si>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</si>
  <si>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</si>
  <si>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</si>
  <si>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</si>
  <si>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</si>
  <si>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</si>
  <si>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</si>
  <si>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</si>
  <si>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</si>
  <si>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</si>
  <si>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</si>
  <si>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</si>
  <si>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</si>
  <si>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</si>
  <si>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</si>
  <si>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</si>
  <si>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</si>
  <si>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</si>
  <si>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</si>
  <si>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</si>
  <si>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</si>
  <si>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</si>
  <si>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</si>
  <si>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</si>
  <si>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</si>
  <si>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</si>
  <si>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</si>
  <si>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</si>
  <si>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</si>
  <si>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</si>
  <si>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</si>
  <si>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</si>
  <si>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</si>
  <si>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</si>
  <si>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</si>
  <si>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</si>
  <si>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</si>
  <si>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</si>
  <si>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</si>
  <si>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</si>
  <si>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</si>
  <si>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</si>
  <si>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</si>
  <si>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</si>
  <si>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</si>
  <si>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</si>
  <si>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</si>
  <si>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</si>
  <si>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</si>
  <si>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</si>
  <si>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</si>
  <si>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</si>
  <si>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</si>
  <si>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</si>
  <si>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</si>
  <si>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</si>
  <si>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</si>
  <si>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</si>
  <si>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</si>
  <si>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</si>
  <si>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</si>
  <si>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</si>
  <si>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</si>
  <si>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</si>
  <si>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</si>
  <si>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</si>
  <si>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</si>
  <si>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</si>
  <si>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</si>
  <si>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</si>
  <si>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</si>
  <si>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</si>
  <si>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</si>
  <si>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</si>
  <si>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</si>
  <si>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</si>
  <si>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</si>
  <si>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</si>
  <si>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</si>
  <si>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</si>
  <si>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</si>
  <si>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</si>
  <si>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</si>
  <si>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</si>
  <si>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</si>
  <si>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</si>
  <si>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</si>
  <si>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</si>
  <si>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</si>
  <si>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</si>
  <si>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</si>
  <si>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</si>
  <si>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</si>
  <si>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</si>
  <si>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</si>
  <si>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</si>
  <si>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</si>
  <si>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</si>
  <si>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</si>
  <si>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</si>
  <si>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</si>
  <si>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</si>
  <si>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</si>
  <si>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</si>
  <si>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</si>
  <si>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</si>
  <si>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</si>
  <si>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</si>
  <si>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</si>
  <si>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</si>
  <si>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</si>
  <si>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</si>
  <si>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</si>
  <si>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</si>
  <si>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</si>
  <si>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</si>
  <si>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</si>
  <si>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</si>
  <si>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</si>
  <si>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</si>
  <si>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</si>
  <si>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</si>
  <si>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</si>
  <si>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</si>
  <si>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</si>
  <si>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</si>
  <si>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</si>
  <si>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</si>
  <si>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</si>
  <si>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</si>
  <si>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</si>
  <si>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</si>
  <si>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</si>
  <si>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</si>
  <si>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</si>
  <si>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</si>
  <si>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</si>
  <si>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</si>
  <si>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</si>
  <si>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</si>
  <si>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</si>
  <si>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</si>
  <si>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</si>
  <si>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</si>
  <si>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</si>
  <si>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</si>
  <si>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</si>
  <si>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</si>
  <si>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</si>
  <si>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</si>
  <si>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</si>
  <si>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</si>
  <si>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</si>
  <si>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</si>
  <si>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</si>
  <si>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</si>
  <si>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</si>
  <si>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</si>
  <si>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</si>
  <si>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</si>
  <si>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</si>
  <si>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</si>
  <si>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</si>
  <si>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</si>
  <si>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</si>
  <si>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</si>
  <si>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</si>
  <si>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</si>
  <si>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</si>
  <si>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</si>
  <si>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</si>
  <si>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</si>
  <si>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</si>
  <si>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</si>
  <si>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</si>
  <si>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</si>
  <si>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</si>
  <si>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</si>
  <si>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</si>
  <si>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</si>
  <si>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</si>
  <si>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</si>
  <si>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</si>
  <si>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</si>
  <si>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</si>
  <si>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</si>
  <si>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</si>
  <si>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</si>
  <si>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</si>
  <si>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</si>
  <si>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</si>
  <si>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</si>
  <si>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</si>
  <si>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</si>
  <si>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</si>
  <si>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</si>
  <si>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</si>
  <si>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</si>
  <si>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</si>
  <si>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</si>
  <si>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</si>
  <si>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</si>
  <si>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</si>
  <si>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</si>
  <si>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</si>
  <si>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</si>
  <si>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</si>
  <si>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</si>
  <si>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</si>
  <si>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</si>
  <si>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</si>
  <si>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</si>
  <si>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</si>
  <si>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</si>
  <si>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</si>
  <si>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</si>
  <si>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</si>
  <si>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</si>
  <si>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</si>
  <si>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</si>
  <si>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</si>
  <si>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</si>
  <si>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</si>
  <si>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</si>
  <si>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</si>
  <si>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</si>
  <si>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</si>
  <si>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</si>
  <si>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</si>
  <si>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</si>
  <si>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</si>
  <si>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</si>
  <si>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</si>
  <si>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</si>
  <si>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</si>
  <si>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</si>
  <si>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</si>
  <si>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</si>
  <si>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</si>
  <si>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</si>
  <si>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</si>
  <si>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</si>
  <si>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</si>
  <si>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</si>
  <si>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</si>
  <si>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</si>
  <si>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</si>
  <si>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</si>
  <si>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</si>
  <si>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</si>
  <si>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</si>
  <si>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</si>
  <si>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</si>
  <si>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</si>
  <si>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</si>
  <si>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</si>
  <si>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</si>
  <si>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</si>
  <si>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</si>
  <si>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</si>
  <si>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</si>
  <si>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</si>
  <si>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</si>
  <si>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</si>
  <si>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</si>
  <si>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</si>
  <si>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</si>
  <si>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</si>
  <si>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</si>
  <si>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</si>
  <si>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</si>
  <si>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</si>
  <si>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</si>
  <si>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</si>
  <si>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</si>
  <si>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</si>
  <si>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</si>
  <si>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</si>
  <si>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</si>
  <si>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</si>
  <si>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</si>
  <si>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</si>
  <si>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</si>
  <si>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</si>
  <si>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</si>
  <si>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</si>
  <si>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</si>
  <si>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</si>
  <si>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</si>
  <si>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</si>
  <si>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</si>
  <si>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</si>
  <si>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</si>
  <si>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</si>
  <si>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</si>
  <si>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</si>
  <si>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</si>
  <si>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</si>
  <si>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</si>
  <si>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</si>
  <si>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</si>
  <si>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</si>
  <si>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</si>
  <si>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</si>
  <si>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</si>
  <si>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</si>
  <si>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</si>
  <si>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</si>
  <si>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</si>
  <si>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</si>
  <si>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</si>
  <si>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</si>
  <si>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</si>
  <si>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</si>
  <si>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</si>
  <si>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</si>
  <si>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</si>
  <si>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</si>
  <si>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</si>
  <si>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</si>
  <si>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</si>
  <si>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</si>
  <si>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</si>
  <si>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</si>
  <si>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</si>
  <si>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</si>
  <si>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</si>
  <si>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</si>
  <si>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</si>
  <si>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</si>
  <si>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</si>
  <si>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</si>
  <si>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</si>
  <si>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</si>
  <si>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</si>
  <si>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</si>
  <si>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</si>
  <si>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</si>
  <si>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</si>
  <si>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</si>
  <si>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</si>
  <si>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</si>
  <si>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</si>
  <si>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</si>
  <si>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</si>
  <si>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</si>
  <si>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</si>
  <si>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</si>
  <si>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</si>
  <si>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</si>
  <si>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</si>
  <si>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</si>
  <si>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</si>
  <si>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</si>
  <si>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</si>
  <si>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</si>
  <si>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</si>
  <si>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</si>
  <si>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</si>
  <si>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</si>
  <si>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</si>
  <si>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</si>
  <si>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</si>
  <si>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</si>
  <si>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</si>
  <si>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</si>
  <si>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</si>
  <si>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</si>
  <si>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</si>
  <si>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</si>
  <si>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</si>
  <si>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</si>
  <si>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</si>
  <si>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</si>
  <si>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</si>
  <si>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</si>
  <si>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</si>
  <si>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</si>
  <si>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</si>
  <si>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</si>
  <si>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</si>
  <si>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</si>
  <si>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</si>
  <si>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</si>
  <si>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</si>
  <si>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</si>
  <si>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</si>
  <si>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</si>
  <si>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</si>
  <si>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</si>
  <si>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</si>
  <si>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</si>
  <si>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</si>
  <si>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</si>
  <si>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</si>
  <si>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</si>
  <si>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</si>
  <si>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</si>
  <si>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</si>
  <si>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</si>
  <si>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</si>
  <si>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</si>
  <si>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</si>
  <si>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</si>
  <si>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</si>
  <si>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</si>
  <si>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</si>
  <si>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</si>
  <si>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</si>
  <si>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</si>
  <si>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</si>
  <si>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</si>
  <si>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</si>
  <si>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</si>
  <si>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</si>
  <si>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</si>
  <si>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</si>
  <si>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</si>
  <si>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</si>
  <si>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</si>
  <si>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</si>
  <si>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</si>
  <si>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</si>
  <si>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</si>
  <si>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</si>
  <si>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</si>
  <si>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</si>
  <si>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</si>
  <si>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</si>
  <si>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</si>
  <si>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</si>
  <si>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</si>
  <si>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</si>
  <si>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</si>
  <si>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</si>
  <si>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</si>
  <si>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</si>
  <si>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</si>
  <si>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</si>
  <si>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</si>
  <si>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</si>
  <si>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</si>
  <si>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</si>
  <si>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</si>
  <si>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</si>
  <si>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</si>
  <si>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</si>
  <si>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</si>
  <si>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</si>
  <si>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</si>
  <si>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</si>
  <si>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</si>
  <si>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</si>
  <si>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</si>
  <si>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</si>
  <si>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</si>
  <si>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</si>
  <si>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</si>
  <si>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</si>
  <si>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</si>
  <si>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</si>
  <si>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</si>
  <si>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</si>
  <si>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</si>
  <si>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</si>
  <si>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</si>
  <si>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</si>
  <si>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</si>
  <si>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</si>
  <si>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</si>
  <si>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</si>
  <si>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</si>
  <si>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</si>
  <si>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</si>
  <si>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</si>
  <si>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</si>
  <si>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</si>
  <si>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</si>
  <si>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</si>
  <si>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</si>
  <si>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</si>
  <si>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</si>
  <si>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</si>
  <si>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</si>
  <si>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</si>
  <si>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</si>
  <si>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</si>
  <si>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</si>
  <si>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</si>
  <si>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</si>
  <si>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</si>
  <si>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</si>
  <si>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</si>
  <si>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</si>
  <si>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</si>
  <si>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</si>
  <si>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</si>
  <si>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</si>
  <si>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</si>
  <si>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</si>
  <si>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</si>
  <si>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</si>
  <si>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</si>
  <si>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</si>
  <si>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</si>
  <si>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</si>
  <si>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</si>
  <si>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</si>
  <si>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</si>
  <si>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</si>
  <si>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</si>
  <si>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</si>
  <si>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</si>
  <si>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</si>
  <si>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</si>
  <si>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</si>
  <si>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</si>
  <si>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</si>
  <si>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</si>
  <si>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</si>
  <si>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</si>
  <si>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</si>
  <si>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</si>
  <si>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</si>
  <si>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</si>
  <si>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</si>
  <si>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</si>
  <si>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</si>
  <si>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</si>
  <si>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</si>
  <si>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</si>
  <si>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</si>
  <si>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</si>
  <si>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</si>
  <si>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</si>
  <si>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</si>
  <si>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</si>
  <si>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</si>
  <si>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</si>
  <si>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</si>
  <si>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</si>
  <si>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</si>
  <si>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</si>
  <si>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</si>
  <si>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</si>
  <si>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</si>
  <si>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</si>
  <si>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</si>
  <si>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</si>
  <si>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</si>
  <si>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</si>
  <si>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</si>
  <si>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</si>
  <si>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</si>
  <si>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</si>
  <si>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</si>
  <si>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</si>
  <si>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</si>
  <si>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</si>
  <si>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</si>
  <si>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</si>
  <si>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</si>
  <si>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</si>
  <si>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</si>
  <si>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</si>
  <si>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</si>
  <si>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</si>
  <si>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</si>
  <si>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</si>
  <si>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</si>
  <si>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</si>
  <si>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</si>
  <si>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</si>
  <si>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</si>
  <si>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</si>
  <si>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</si>
  <si>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</si>
  <si>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</si>
  <si>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</si>
  <si>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</si>
  <si>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</si>
  <si>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</si>
  <si>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</si>
  <si>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</si>
  <si>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</si>
  <si>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</si>
  <si>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</si>
  <si>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</si>
  <si>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</si>
  <si>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</si>
  <si>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</si>
  <si>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</si>
  <si>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</si>
  <si>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</si>
  <si>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</si>
  <si>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</si>
  <si>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</si>
  <si>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</si>
  <si>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</si>
  <si>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</si>
  <si>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</si>
  <si>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</si>
  <si>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</si>
  <si>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</si>
  <si>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</si>
  <si>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</si>
  <si>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</si>
  <si>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</si>
  <si>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</si>
  <si>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</si>
  <si>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</si>
  <si>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</si>
  <si>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</si>
  <si>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</si>
  <si>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</si>
  <si>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</si>
  <si>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</si>
  <si>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</si>
  <si>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</si>
  <si>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</si>
  <si>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</si>
  <si>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</si>
  <si>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</si>
  <si>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</si>
  <si>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</si>
  <si>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</si>
  <si>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</si>
  <si>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</si>
  <si>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</si>
  <si>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</si>
  <si>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</si>
  <si>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</si>
  <si>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</si>
  <si>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</si>
  <si>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</si>
  <si>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</si>
  <si>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</si>
  <si>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</si>
  <si>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</si>
  <si>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</si>
  <si>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</si>
  <si>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</si>
  <si>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</si>
  <si>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</si>
  <si>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</si>
  <si>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</si>
  <si>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</si>
  <si>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</si>
  <si>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</si>
  <si>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</si>
  <si>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</si>
  <si>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</si>
  <si>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</si>
  <si>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</si>
  <si>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</si>
  <si>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</si>
  <si>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</si>
  <si>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</si>
  <si>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</si>
  <si>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</si>
  <si>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</si>
  <si>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</si>
  <si>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</si>
  <si>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</si>
  <si>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</si>
  <si>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</si>
  <si>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</si>
  <si>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</si>
  <si>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</si>
  <si>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</si>
  <si>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</si>
  <si>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</si>
  <si>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</si>
  <si>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</si>
  <si>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</si>
  <si>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</si>
  <si>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</si>
  <si>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</si>
  <si>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</si>
  <si>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</si>
  <si>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</si>
  <si>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</si>
  <si>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</si>
  <si>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</si>
  <si>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</si>
  <si>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</si>
  <si>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</si>
  <si>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</si>
  <si>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</si>
  <si>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</si>
  <si>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</si>
  <si>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</si>
  <si>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</si>
  <si>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</si>
  <si>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</si>
  <si>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</si>
  <si>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</si>
  <si>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</si>
  <si>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</si>
  <si>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</si>
  <si>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</si>
  <si>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</si>
  <si>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</si>
  <si>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</si>
  <si>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</si>
  <si>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</si>
  <si>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</si>
  <si>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</si>
  <si>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</si>
  <si>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</si>
  <si>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</si>
  <si>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</si>
  <si>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</si>
  <si>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</si>
  <si>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</si>
  <si>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</si>
  <si>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</si>
  <si>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</si>
  <si>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</si>
  <si>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</si>
  <si>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</si>
  <si>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</si>
  <si>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</si>
  <si>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</si>
  <si>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</si>
  <si>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</si>
  <si>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</si>
  <si>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</si>
  <si>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</si>
  <si>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</si>
  <si>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</si>
  <si>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</si>
  <si>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</si>
  <si>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</si>
  <si>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</si>
  <si>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</si>
  <si>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</si>
  <si>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</si>
  <si>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</si>
  <si>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</si>
  <si>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</si>
  <si>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</si>
  <si>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</si>
  <si>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</si>
  <si>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</si>
  <si>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</si>
  <si>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</si>
  <si>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</si>
  <si>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</si>
  <si>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</si>
  <si>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</si>
  <si>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</si>
  <si>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</si>
  <si>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</si>
  <si>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</si>
  <si>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</si>
  <si>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</si>
  <si>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</si>
  <si>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</si>
  <si>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</si>
  <si>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</si>
  <si>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</si>
  <si>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</si>
  <si>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</si>
  <si>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</si>
  <si>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</si>
  <si>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</si>
  <si>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</si>
  <si>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</si>
  <si>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</si>
  <si>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</si>
  <si>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</si>
  <si>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</si>
  <si>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</si>
  <si>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</si>
  <si>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</si>
  <si>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</si>
  <si>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</si>
  <si>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</si>
  <si>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</si>
  <si>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</si>
  <si>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</si>
  <si>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</si>
  <si>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</si>
  <si>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</si>
  <si>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</si>
  <si>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</si>
  <si>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</si>
  <si>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</si>
  <si>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</si>
  <si>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</si>
  <si>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</si>
  <si>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</si>
  <si>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</si>
  <si>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</si>
  <si>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</si>
  <si>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</si>
  <si>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</si>
  <si>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</si>
  <si>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</si>
  <si>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</si>
  <si>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</si>
  <si>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</si>
  <si>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</si>
  <si>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</si>
  <si>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</si>
  <si>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</si>
  <si>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</si>
  <si>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</si>
  <si>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</si>
  <si>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</si>
  <si>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</si>
  <si>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</si>
  <si>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</si>
  <si>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</si>
  <si>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</si>
  <si>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</si>
  <si>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</si>
  <si>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</si>
  <si>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</si>
  <si>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</si>
  <si>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</si>
  <si>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</si>
  <si>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</si>
  <si>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</si>
  <si>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</si>
  <si>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</si>
  <si>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</si>
  <si>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</si>
  <si>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</si>
  <si>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</si>
  <si>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</si>
  <si>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</si>
  <si>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</si>
  <si>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</si>
  <si>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</si>
  <si>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</si>
  <si>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</si>
  <si>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</si>
  <si>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</si>
  <si>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</si>
  <si>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</si>
  <si>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</si>
  <si>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</si>
  <si>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</si>
  <si>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</si>
  <si>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</si>
  <si>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</si>
  <si>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</si>
  <si>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</si>
  <si>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</si>
  <si>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</si>
  <si>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</si>
  <si>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</si>
  <si>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</si>
  <si>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</si>
  <si>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</si>
  <si>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</si>
  <si>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</si>
  <si>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</si>
  <si>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</si>
  <si>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</si>
  <si>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</si>
  <si>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</si>
  <si>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</si>
  <si>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</si>
  <si>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</si>
  <si>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</si>
  <si>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</si>
  <si>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</si>
  <si>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</si>
  <si>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</si>
  <si>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</si>
  <si>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</si>
  <si>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</si>
  <si>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</si>
  <si>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</si>
  <si>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</si>
  <si>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</si>
  <si>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</si>
  <si>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</si>
  <si>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</si>
  <si>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</si>
  <si>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</si>
  <si>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</si>
  <si>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</si>
  <si>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</si>
  <si>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</si>
  <si>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</si>
  <si>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</si>
  <si>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</si>
  <si>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</si>
  <si>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</si>
  <si>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</si>
  <si>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</si>
  <si>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</si>
  <si>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</si>
  <si>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</si>
  <si>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</si>
  <si>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</si>
  <si>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</si>
  <si>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</si>
  <si>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</si>
  <si>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</si>
  <si>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</si>
  <si>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</si>
  <si>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</si>
  <si>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</si>
  <si>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</si>
  <si>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</si>
  <si>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</si>
  <si>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</si>
  <si>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</si>
  <si>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</si>
  <si>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</si>
  <si>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</si>
  <si>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</si>
  <si>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</si>
  <si>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</si>
  <si>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</si>
  <si>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</si>
  <si>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</si>
  <si>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</si>
  <si>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</si>
  <si>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</si>
  <si>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</si>
  <si>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</si>
  <si>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</si>
  <si>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</si>
  <si>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</si>
  <si>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</si>
  <si>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</si>
  <si>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</si>
  <si>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</si>
  <si>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</si>
  <si>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</si>
  <si>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</si>
  <si>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</si>
  <si>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</si>
  <si>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</si>
  <si>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</si>
  <si>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</si>
  <si>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</si>
  <si>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</si>
  <si>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</si>
  <si>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</si>
  <si>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</si>
  <si>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</si>
  <si>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</si>
  <si>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</si>
  <si>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</si>
  <si>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</si>
  <si>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</si>
  <si>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</si>
  <si>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</si>
  <si>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</si>
  <si>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</si>
  <si>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</si>
  <si>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</si>
  <si>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</si>
  <si>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</si>
  <si>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</si>
  <si>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</si>
  <si>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</si>
  <si>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</si>
  <si>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</si>
  <si>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</si>
  <si>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</si>
  <si>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</si>
  <si>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</si>
  <si>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</si>
  <si>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</si>
  <si>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</si>
  <si>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</si>
  <si>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</si>
  <si>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</si>
  <si>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</si>
  <si>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</si>
  <si>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</si>
  <si>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</si>
  <si>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</si>
  <si>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</si>
  <si>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</si>
  <si>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</si>
  <si>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</si>
  <si>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</si>
  <si>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</si>
  <si>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</si>
  <si>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</si>
  <si>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</si>
  <si>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</si>
  <si>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</si>
  <si>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</si>
  <si>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</si>
  <si>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</si>
  <si>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</si>
  <si>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</si>
  <si>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</si>
  <si>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</si>
  <si>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</si>
  <si>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</si>
  <si>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</si>
  <si>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</si>
  <si>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</si>
  <si>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</si>
  <si>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</si>
  <si>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</si>
  <si>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</si>
  <si>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</si>
  <si>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</si>
  <si>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</si>
  <si>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</si>
  <si>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</si>
  <si>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</si>
  <si>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</si>
  <si>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</si>
  <si>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</si>
  <si>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</si>
  <si>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</si>
  <si>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</si>
  <si>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</si>
  <si>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</si>
  <si>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</si>
  <si>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</si>
  <si>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</si>
  <si>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</si>
  <si>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</si>
  <si>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</si>
  <si>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</si>
  <si>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</si>
  <si>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</si>
  <si>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</si>
  <si>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</si>
  <si>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</si>
  <si>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</si>
  <si>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</si>
  <si>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</si>
  <si>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</si>
  <si>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</si>
  <si>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</si>
  <si>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</si>
  <si>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</si>
  <si>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</si>
  <si>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</si>
  <si>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</si>
  <si>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</si>
  <si>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</si>
  <si>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</si>
  <si>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</si>
  <si>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</si>
  <si>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</si>
  <si>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</si>
  <si>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</si>
  <si>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</si>
  <si>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</si>
  <si>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</si>
  <si>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</si>
  <si>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</si>
  <si>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</si>
  <si>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</si>
  <si>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</si>
  <si>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</si>
  <si>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</si>
  <si>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</si>
  <si>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</si>
  <si>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</si>
  <si>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</si>
  <si>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</si>
  <si>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</si>
  <si>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</si>
  <si>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</si>
  <si>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</si>
  <si>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</si>
  <si>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</si>
  <si>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</si>
  <si>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</si>
  <si>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</si>
  <si>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</si>
  <si>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</si>
  <si>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</si>
  <si>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</si>
  <si>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</si>
  <si>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</si>
  <si>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</si>
  <si>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</si>
  <si>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</si>
  <si>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</si>
  <si>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</si>
  <si>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</si>
  <si>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</si>
  <si>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</si>
  <si>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</si>
  <si>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</si>
  <si>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</si>
  <si>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</si>
  <si>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</si>
  <si>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</si>
  <si>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</si>
  <si>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</si>
  <si>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</si>
  <si>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</si>
  <si>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</si>
  <si>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</si>
  <si>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</si>
  <si>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</si>
  <si>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</si>
  <si>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</si>
  <si>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</si>
  <si>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</si>
  <si>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</si>
  <si>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</si>
  <si>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</si>
  <si>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</si>
  <si>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</si>
  <si>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</si>
  <si>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</si>
  <si>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</si>
  <si>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</si>
  <si>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</si>
  <si>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</si>
  <si>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</si>
  <si>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</si>
  <si>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</si>
  <si>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</si>
  <si>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</si>
  <si>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</si>
  <si>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</si>
  <si>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</si>
  <si>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</si>
  <si>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</si>
  <si>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</si>
  <si>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</si>
  <si>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</si>
  <si>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</si>
  <si>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</si>
  <si>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</si>
  <si>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</si>
  <si>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</si>
  <si>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</si>
  <si>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</si>
  <si>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</si>
  <si>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</si>
  <si>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</si>
  <si>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</si>
  <si>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</si>
  <si>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</si>
  <si>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</si>
  <si>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</si>
  <si>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</si>
  <si>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</si>
  <si>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</si>
  <si>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</si>
  <si>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</si>
  <si>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</si>
  <si>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</si>
  <si>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</si>
  <si>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</si>
  <si>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</si>
  <si>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</si>
  <si>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</si>
  <si>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</si>
  <si>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</si>
  <si>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</si>
  <si>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</si>
  <si>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</si>
  <si>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</si>
  <si>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</si>
  <si>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</si>
  <si>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</si>
  <si>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</si>
  <si>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</si>
  <si>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</si>
  <si>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</si>
  <si>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</si>
  <si>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</si>
  <si>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</si>
  <si>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</si>
  <si>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</si>
  <si>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</si>
  <si>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</si>
  <si>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</si>
  <si>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</si>
  <si>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</si>
  <si>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</si>
  <si>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</si>
  <si>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</si>
  <si>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</si>
  <si>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</si>
  <si>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</si>
  <si>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</si>
  <si>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</si>
  <si>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</si>
  <si>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</si>
  <si>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</si>
  <si>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</si>
  <si>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</si>
  <si>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</si>
  <si>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</si>
  <si>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</si>
  <si>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</si>
  <si>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</si>
  <si>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</si>
  <si>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</si>
  <si>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</si>
  <si>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</si>
  <si>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</si>
  <si>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</si>
  <si>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</si>
  <si>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</si>
  <si>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</si>
  <si>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</si>
  <si>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</si>
  <si>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</si>
  <si>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</si>
  <si>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</si>
  <si>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</si>
  <si>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</si>
  <si>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</si>
  <si>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</si>
  <si>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</si>
  <si>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</si>
  <si>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</si>
  <si>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</si>
  <si>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</si>
  <si>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</si>
  <si>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</si>
  <si>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</si>
  <si>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</si>
  <si>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</si>
  <si>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</si>
  <si>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</si>
  <si>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</si>
  <si>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</si>
  <si>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</si>
  <si>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</si>
  <si>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</si>
  <si>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</si>
  <si>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</si>
  <si>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</si>
  <si>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</si>
  <si>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</si>
  <si>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</si>
  <si>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</si>
  <si>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</si>
  <si>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</si>
  <si>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</si>
  <si>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</si>
  <si>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</si>
  <si>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</si>
  <si>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</si>
  <si>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</si>
  <si>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</si>
  <si>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</si>
  <si>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</si>
  <si>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</si>
  <si>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</si>
  <si>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</si>
  <si>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</si>
  <si>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</si>
  <si>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</si>
  <si>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</si>
  <si>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</si>
  <si>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</si>
  <si>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</si>
  <si>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</si>
  <si>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</si>
  <si>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</si>
  <si>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</si>
  <si>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</si>
  <si>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</si>
  <si>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</si>
  <si>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</si>
  <si>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</si>
  <si>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</si>
  <si>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</si>
  <si>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</si>
  <si>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</si>
  <si>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</si>
  <si>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</si>
  <si>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</si>
  <si>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</si>
  <si>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</si>
  <si>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</si>
  <si>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</si>
  <si>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</si>
  <si>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</si>
  <si>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</si>
  <si>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</si>
  <si>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</si>
  <si>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</si>
  <si>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</si>
  <si>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</si>
  <si>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</si>
  <si>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</si>
  <si>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</si>
  <si>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</si>
  <si>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</si>
  <si>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</si>
  <si>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</si>
  <si>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</si>
  <si>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</si>
  <si>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</si>
  <si>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</si>
  <si>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</si>
  <si>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</si>
  <si>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</si>
  <si>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</si>
  <si>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</si>
  <si>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</si>
  <si>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</si>
  <si>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</si>
  <si>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</si>
  <si>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</si>
  <si>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</si>
  <si>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</si>
  <si>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</si>
  <si>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</si>
  <si>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</si>
  <si>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</si>
  <si>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</si>
  <si>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</si>
  <si>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</si>
  <si>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</si>
  <si>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</si>
  <si>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</si>
  <si>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</si>
  <si>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</si>
  <si>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</si>
  <si>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</si>
  <si>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</si>
  <si>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</si>
  <si>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</si>
  <si>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</si>
  <si>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</si>
  <si>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</si>
  <si>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</si>
  <si>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</si>
  <si>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</si>
  <si>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</si>
  <si>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</si>
  <si>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</si>
  <si>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</si>
  <si>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</si>
  <si>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</si>
  <si>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</si>
  <si>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</si>
  <si>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</si>
  <si>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</si>
  <si>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</si>
  <si>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</si>
  <si>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</si>
  <si>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</si>
  <si>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</si>
  <si>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</si>
  <si>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</si>
  <si>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</si>
  <si>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</si>
  <si>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</si>
  <si>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</si>
  <si>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</si>
  <si>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</si>
  <si>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</si>
  <si>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</si>
  <si>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</si>
  <si>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</si>
  <si>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</si>
  <si>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</si>
  <si>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</si>
  <si>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</si>
  <si>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</si>
  <si>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</si>
  <si>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</si>
  <si>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</si>
  <si>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</si>
  <si>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</si>
  <si>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</si>
  <si>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</si>
  <si>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</si>
  <si>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</si>
  <si>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</si>
  <si>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</si>
  <si>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</si>
  <si>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</si>
  <si>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</si>
  <si>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</si>
  <si>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</si>
  <si>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</si>
  <si>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</si>
  <si>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</si>
  <si>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</si>
  <si>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</si>
  <si>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</si>
  <si>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</si>
  <si>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</si>
  <si>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</si>
  <si>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</si>
  <si>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</si>
  <si>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</si>
  <si>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</si>
  <si>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</si>
  <si>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</si>
  <si>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</si>
  <si>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</si>
  <si>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</si>
  <si>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</si>
  <si>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</si>
  <si>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</si>
  <si>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</si>
  <si>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</si>
  <si>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</si>
  <si>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</si>
  <si>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</si>
  <si>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</si>
  <si>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</si>
  <si>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</si>
  <si>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</si>
  <si>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</si>
  <si>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</si>
  <si>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</si>
  <si>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</si>
  <si>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</si>
  <si>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</si>
  <si>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</si>
  <si>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</si>
  <si>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</si>
  <si>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</si>
  <si>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</si>
  <si>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</si>
  <si>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</si>
  <si>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</si>
  <si>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</si>
  <si>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</si>
  <si>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</si>
  <si>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</si>
  <si>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</si>
  <si>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</si>
  <si>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</si>
  <si>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</si>
  <si>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</si>
  <si>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</si>
  <si>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</si>
  <si>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</si>
  <si>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</si>
  <si>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</si>
  <si>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</si>
  <si>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</si>
  <si>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</si>
  <si>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</si>
  <si>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</si>
  <si>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</si>
  <si>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</si>
  <si>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</si>
  <si>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</si>
  <si>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</si>
  <si>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</si>
  <si>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</si>
  <si>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</si>
  <si>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</si>
  <si>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</si>
  <si>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</si>
  <si>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</si>
  <si>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</si>
  <si>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</si>
  <si>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</si>
  <si>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</si>
  <si>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</si>
  <si>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</si>
  <si>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</si>
  <si>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</si>
  <si>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</si>
  <si>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</si>
  <si>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</si>
  <si>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</si>
  <si>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</si>
  <si>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</si>
  <si>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</si>
  <si>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</si>
  <si>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</si>
  <si>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</si>
  <si>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</si>
  <si>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</si>
  <si>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</si>
  <si>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</si>
  <si>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</si>
  <si>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</si>
  <si>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</si>
  <si>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</si>
  <si>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</si>
  <si>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</si>
  <si>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</si>
  <si>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</si>
  <si>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</si>
  <si>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</si>
  <si>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</si>
  <si>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</si>
  <si>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</si>
  <si>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</si>
  <si>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</si>
  <si>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</si>
  <si>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</si>
  <si>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</si>
  <si>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</si>
  <si>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</si>
  <si>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</si>
  <si>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</si>
  <si>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</si>
  <si>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</si>
  <si>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</si>
  <si>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</si>
  <si>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</si>
  <si>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</si>
  <si>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</si>
  <si>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</si>
  <si>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</si>
  <si>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</si>
  <si>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</si>
  <si>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</si>
  <si>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</si>
  <si>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</si>
  <si>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</si>
  <si>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</si>
  <si>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</si>
  <si>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</si>
  <si>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</si>
  <si>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</si>
  <si>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</si>
  <si>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</si>
  <si>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</si>
  <si>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</si>
  <si>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</si>
  <si>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</si>
  <si>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</si>
  <si>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</si>
  <si>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</si>
  <si>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</si>
  <si>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</si>
  <si>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</si>
  <si>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</si>
  <si>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</si>
  <si>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</si>
  <si>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</si>
  <si>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</si>
  <si>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</si>
  <si>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</si>
  <si>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</si>
  <si>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</si>
  <si>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</si>
  <si>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</si>
  <si>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</si>
  <si>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</si>
  <si>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</si>
  <si>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</si>
  <si>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</si>
  <si>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</si>
  <si>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</si>
  <si>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</si>
  <si>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</si>
  <si>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</si>
  <si>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</si>
  <si>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</si>
  <si>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</si>
  <si>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</si>
  <si>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</si>
  <si>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</si>
  <si>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</si>
  <si>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</si>
  <si>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</si>
  <si>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</si>
  <si>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</si>
  <si>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</si>
  <si>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</si>
  <si>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</si>
  <si>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</si>
  <si>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</si>
  <si>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</si>
  <si>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</si>
  <si>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</si>
  <si>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</si>
  <si>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</si>
  <si>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</si>
  <si>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</si>
  <si>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</si>
  <si>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</si>
  <si>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</si>
  <si>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</si>
  <si>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</si>
  <si>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</si>
  <si>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</si>
  <si>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</si>
  <si>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</si>
  <si>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</si>
  <si>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</si>
  <si>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</si>
  <si>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</si>
  <si>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</si>
  <si>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</si>
  <si>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</si>
  <si>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</si>
  <si>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</si>
  <si>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</si>
  <si>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</si>
  <si>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</si>
  <si>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</si>
  <si>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</si>
  <si>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</si>
  <si>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</si>
  <si>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</si>
  <si>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</si>
  <si>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</si>
  <si>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</si>
  <si>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</si>
  <si>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</si>
  <si>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</si>
  <si>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</si>
  <si>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</si>
  <si>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</si>
  <si>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</si>
  <si>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</si>
  <si>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</si>
  <si>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</si>
  <si>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</si>
  <si>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</si>
  <si>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</si>
  <si>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</si>
  <si>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</si>
  <si>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</si>
  <si>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</si>
  <si>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</si>
  <si>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</si>
  <si>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</si>
  <si>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</si>
  <si>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</si>
  <si>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</si>
  <si>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</si>
  <si>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</si>
  <si>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</si>
  <si>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</si>
  <si>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</si>
  <si>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</si>
  <si>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</si>
  <si>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</si>
  <si>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</si>
  <si>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</si>
  <si>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</si>
  <si>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</si>
  <si>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</si>
  <si>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</si>
  <si>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</si>
  <si>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</si>
  <si>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</si>
  <si>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</si>
  <si>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</si>
  <si>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</si>
  <si>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</si>
  <si>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</si>
  <si>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</si>
  <si>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</si>
  <si>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</si>
  <si>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</si>
  <si>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</si>
  <si>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</si>
  <si>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</si>
  <si>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</si>
  <si>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</si>
  <si>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</si>
  <si>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</si>
  <si>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</si>
  <si>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</si>
  <si>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</si>
  <si>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</si>
  <si>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</si>
  <si>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</si>
  <si>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</si>
  <si>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</si>
  <si>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</si>
  <si>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</si>
  <si>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</si>
  <si>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</si>
  <si>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</si>
  <si>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</si>
  <si>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</si>
  <si>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</si>
  <si>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</si>
  <si>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</si>
  <si>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</si>
  <si>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</si>
  <si>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</si>
  <si>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</si>
  <si>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</si>
  <si>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</si>
  <si>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</si>
  <si>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</si>
  <si>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</si>
  <si>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</si>
  <si>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</si>
  <si>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</si>
  <si>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</si>
  <si>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</si>
  <si>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</si>
  <si>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</si>
  <si>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</si>
  <si>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</si>
  <si>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</si>
  <si>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</si>
  <si>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</si>
  <si>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</si>
  <si>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</si>
  <si>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</si>
  <si>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</si>
  <si>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</si>
  <si>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</si>
  <si>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</si>
  <si>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</si>
  <si>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</si>
  <si>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</si>
  <si>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</si>
  <si>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</si>
  <si>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</si>
  <si>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</si>
  <si>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</si>
  <si>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</si>
  <si>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</si>
  <si>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</si>
  <si>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</si>
  <si>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</si>
  <si>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</si>
  <si>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</si>
  <si>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</si>
  <si>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</si>
  <si>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</si>
  <si>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</si>
  <si>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</si>
  <si>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</si>
  <si>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</si>
  <si>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</si>
  <si>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</si>
  <si>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</si>
  <si>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</si>
  <si>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</si>
  <si>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</si>
  <si>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</si>
  <si>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</si>
  <si>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</si>
  <si>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</si>
  <si>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</si>
  <si>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</si>
  <si>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</si>
  <si>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</si>
  <si>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</si>
  <si>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</si>
  <si>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</si>
  <si>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</si>
  <si>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</si>
  <si>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</si>
  <si>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</si>
  <si>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</si>
  <si>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</si>
  <si>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</si>
  <si>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</si>
  <si>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</si>
  <si>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</si>
  <si>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</si>
  <si>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</si>
  <si>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</si>
  <si>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</si>
  <si>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</si>
  <si>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</si>
  <si>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</si>
  <si>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</si>
  <si>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</si>
  <si>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</si>
  <si>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</si>
  <si>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</si>
  <si>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</si>
  <si>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</si>
  <si>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</si>
  <si>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</si>
  <si>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</si>
  <si>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</si>
  <si>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</si>
  <si>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</si>
  <si>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</si>
  <si>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</si>
  <si>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</si>
  <si>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</si>
  <si>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</si>
  <si>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</si>
  <si>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</si>
  <si>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</si>
  <si>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</si>
  <si>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</si>
  <si>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</si>
  <si>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</si>
  <si>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</si>
  <si>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</si>
  <si>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</si>
  <si>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</si>
  <si>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</si>
  <si>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</si>
  <si>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</si>
  <si>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</si>
  <si>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</si>
  <si>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</si>
  <si>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</si>
  <si>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</si>
  <si>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</si>
  <si>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</si>
  <si>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</si>
  <si>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</si>
  <si>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</si>
  <si>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</si>
  <si>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</si>
  <si>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</si>
  <si>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</si>
  <si>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</si>
  <si>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</si>
  <si>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</si>
  <si>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</si>
  <si>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</si>
  <si>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</si>
  <si>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</si>
  <si>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</si>
  <si>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</si>
  <si>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</si>
  <si>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</si>
  <si>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</si>
  <si>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</si>
  <si>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</si>
  <si>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</si>
  <si>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</si>
  <si>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</si>
  <si>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</si>
  <si>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</si>
  <si>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</si>
  <si>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</si>
  <si>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</si>
  <si>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</si>
  <si>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</si>
  <si>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</si>
  <si>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</si>
  <si>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</si>
  <si>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</si>
  <si>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</si>
  <si>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</si>
  <si>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</si>
  <si>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</si>
  <si>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</si>
  <si>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</si>
  <si>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</si>
  <si>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</si>
  <si>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</si>
  <si>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</si>
  <si>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</si>
  <si>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</si>
  <si>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</si>
  <si>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</si>
  <si>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</si>
  <si>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</si>
  <si>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</si>
  <si>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</si>
  <si>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</si>
  <si>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</si>
  <si>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</si>
  <si>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</si>
  <si>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</si>
  <si>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</si>
  <si>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</si>
  <si>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</si>
  <si>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</si>
  <si>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</si>
  <si>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</si>
  <si>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</si>
  <si>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</si>
  <si>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</si>
  <si>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</si>
  <si>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</si>
  <si>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</si>
  <si>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</si>
  <si>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</si>
  <si>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</si>
  <si>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</si>
  <si>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</si>
  <si>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</si>
  <si>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</si>
  <si>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</si>
  <si>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</si>
  <si>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</si>
  <si>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</si>
  <si>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</si>
  <si>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</si>
  <si>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</si>
  <si>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</si>
  <si>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</si>
  <si>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</si>
  <si>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</si>
  <si>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</si>
  <si>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</si>
  <si>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</si>
  <si>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</si>
  <si>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</si>
  <si>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</si>
  <si>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</si>
  <si>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</si>
  <si>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</si>
  <si>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</si>
  <si>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</si>
  <si>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</si>
  <si>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</si>
  <si>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</si>
  <si>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</si>
  <si>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</si>
  <si>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</si>
  <si>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</si>
  <si>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</si>
  <si>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</si>
  <si>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</si>
  <si>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</si>
  <si>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</si>
  <si>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</si>
  <si>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</si>
  <si>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</si>
  <si>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</si>
  <si>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</si>
  <si>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</si>
  <si>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</si>
  <si>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</si>
  <si>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</si>
  <si>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</si>
  <si>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</si>
  <si>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</si>
  <si>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</si>
  <si>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</si>
  <si>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</si>
  <si>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</si>
  <si>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</si>
  <si>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</si>
  <si>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</si>
  <si>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</si>
  <si>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</si>
  <si>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</si>
  <si>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</si>
  <si>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</si>
  <si>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</si>
  <si>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</si>
  <si>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</si>
  <si>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</si>
  <si>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</si>
  <si>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</si>
  <si>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</si>
  <si>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</si>
  <si>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</si>
  <si>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</si>
  <si>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</si>
  <si>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</si>
  <si>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</si>
  <si>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</si>
  <si>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</si>
  <si>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</si>
  <si>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</si>
  <si>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</si>
  <si>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</si>
  <si>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</si>
  <si>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</si>
  <si>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</si>
  <si>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</si>
  <si>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</si>
  <si>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</si>
  <si>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</si>
  <si>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</si>
  <si>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</si>
  <si>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</si>
  <si>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</si>
  <si>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</si>
  <si>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</si>
  <si>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</si>
  <si>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</si>
  <si>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</si>
  <si>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</si>
  <si>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</si>
  <si>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</si>
  <si>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</si>
  <si>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</si>
  <si>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</si>
  <si>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</si>
  <si>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</si>
  <si>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</si>
  <si>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</si>
  <si>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</si>
  <si>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</si>
  <si>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</si>
  <si>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</si>
  <si>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</si>
  <si>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</si>
  <si>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</si>
  <si>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</si>
  <si>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</si>
  <si>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</si>
  <si>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</si>
  <si>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</si>
  <si>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</si>
  <si>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</si>
  <si>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</si>
  <si>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</si>
  <si>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</si>
  <si>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</si>
  <si>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</si>
  <si>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</si>
  <si>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</si>
  <si>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</si>
  <si>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</si>
  <si>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</si>
  <si>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</si>
  <si>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</si>
  <si>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</si>
  <si>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</si>
  <si>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</si>
  <si>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</si>
  <si>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</si>
  <si>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</si>
  <si>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</si>
  <si>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</si>
  <si>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</si>
  <si>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</si>
  <si>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</si>
  <si>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</si>
  <si>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</si>
  <si>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</si>
  <si>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</si>
  <si>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</si>
  <si>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</si>
  <si>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</si>
  <si>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</si>
  <si>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</si>
  <si>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</si>
  <si>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</si>
  <si>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</si>
  <si>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</si>
  <si>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</si>
  <si>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</si>
  <si>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</si>
  <si>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</si>
  <si>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</si>
  <si>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</si>
  <si>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</si>
  <si>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</si>
  <si>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</si>
  <si>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</si>
  <si>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</si>
  <si>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</si>
  <si>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</si>
  <si>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</si>
  <si>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</si>
  <si>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</si>
  <si>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</si>
  <si>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</si>
  <si>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</si>
  <si>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</si>
  <si>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</si>
  <si>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</si>
  <si>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</si>
  <si>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</si>
  <si>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</si>
  <si>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</si>
  <si>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</si>
  <si>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</si>
  <si>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</si>
  <si>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</si>
  <si>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</si>
  <si>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</si>
  <si>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</si>
  <si>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</si>
  <si>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</si>
  <si>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</si>
  <si>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</si>
  <si>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</si>
  <si>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</si>
  <si>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</si>
  <si>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</si>
  <si>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</si>
  <si>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</si>
  <si>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</si>
  <si>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</si>
  <si>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</si>
  <si>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</si>
  <si>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</si>
  <si>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</si>
  <si>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</si>
  <si>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</si>
  <si>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</si>
  <si>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</si>
  <si>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</si>
  <si>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</si>
  <si>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</si>
  <si>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</si>
  <si>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</si>
  <si>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</si>
  <si>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</si>
  <si>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</si>
  <si>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</si>
  <si>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</si>
  <si>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</si>
  <si>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</si>
  <si>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</si>
  <si>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</si>
  <si>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</si>
  <si>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</si>
  <si>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</si>
  <si>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</si>
  <si>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</si>
  <si>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</si>
  <si>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</si>
  <si>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</si>
  <si>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</si>
  <si>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</si>
  <si>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</si>
  <si>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</si>
  <si>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</si>
  <si>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</si>
  <si>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</si>
  <si>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</si>
  <si>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</si>
  <si>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</si>
  <si>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</si>
  <si>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</si>
  <si>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</si>
  <si>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</si>
  <si>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</si>
  <si>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</si>
  <si>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</si>
  <si>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</si>
  <si>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</si>
  <si>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</si>
  <si>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</si>
  <si>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</si>
  <si>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</si>
  <si>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</si>
  <si>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</si>
  <si>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</si>
  <si>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</si>
  <si>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</si>
  <si>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</si>
  <si>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</si>
  <si>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</si>
  <si>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</si>
  <si>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</si>
  <si>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</si>
  <si>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</si>
  <si>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</si>
  <si>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</si>
  <si>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</si>
  <si>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</si>
  <si>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</si>
  <si>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</si>
  <si>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</si>
  <si>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</si>
  <si>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</si>
  <si>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</si>
  <si>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</si>
  <si>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</si>
  <si>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</si>
  <si>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</si>
  <si>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</si>
  <si>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</si>
  <si>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</si>
  <si>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</si>
  <si>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</si>
  <si>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</si>
  <si>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</si>
  <si>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</si>
  <si>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</si>
  <si>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</si>
  <si>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</si>
  <si>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</si>
  <si>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</si>
  <si>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</si>
  <si>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</si>
  <si>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</si>
  <si>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</si>
  <si>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</si>
  <si>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</si>
  <si>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</si>
  <si>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</si>
  <si>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</si>
  <si>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</si>
  <si>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</si>
  <si>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</si>
  <si>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</si>
  <si>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</si>
  <si>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</si>
  <si>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</si>
  <si>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</si>
  <si>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</si>
  <si>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</si>
  <si>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</si>
  <si>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</si>
  <si>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</si>
  <si>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</si>
  <si>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</si>
  <si>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</si>
  <si>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</si>
  <si>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</si>
  <si>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</si>
  <si>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</si>
  <si>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</si>
  <si>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</si>
  <si>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</si>
  <si>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</si>
  <si>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</si>
  <si>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</si>
  <si>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</si>
  <si>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</si>
  <si>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</si>
  <si>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</si>
  <si>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</si>
  <si>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</si>
  <si>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</si>
  <si>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</si>
  <si>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</si>
  <si>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</si>
  <si>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</si>
  <si>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</si>
  <si>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</si>
  <si>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</si>
  <si>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</si>
  <si>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</si>
  <si>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</si>
  <si>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</si>
  <si>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</si>
  <si>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</si>
  <si>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</si>
  <si>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</si>
  <si>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</si>
  <si>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</si>
  <si>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</si>
  <si>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</si>
  <si>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</si>
  <si>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</si>
  <si>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</si>
  <si>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</si>
  <si>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</si>
  <si>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</si>
  <si>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</si>
  <si>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</si>
  <si>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</si>
  <si>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</si>
  <si>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</si>
  <si>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</si>
  <si>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</si>
  <si>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</si>
  <si>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</si>
  <si>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</si>
  <si>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</si>
  <si>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</si>
  <si>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</si>
  <si>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</si>
  <si>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</si>
  <si>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</si>
  <si>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</si>
  <si>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</si>
  <si>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</si>
  <si>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</si>
  <si>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</si>
  <si>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</si>
  <si>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</si>
  <si>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</si>
  <si>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</si>
  <si>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</si>
  <si>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</si>
  <si>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</si>
  <si>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</si>
  <si>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</si>
  <si>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</si>
  <si>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</si>
  <si>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</si>
  <si>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</si>
  <si>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</si>
  <si>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</si>
  <si>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</si>
  <si>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</si>
  <si>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</si>
  <si>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</si>
  <si>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</si>
  <si>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</si>
  <si>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</si>
  <si>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</si>
  <si>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</si>
  <si>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</si>
  <si>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</si>
  <si>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</si>
  <si>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</si>
  <si>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</si>
  <si>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</si>
  <si>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</si>
  <si>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</si>
  <si>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</si>
  <si>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</si>
  <si>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</si>
  <si>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</si>
  <si>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</si>
  <si>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</si>
  <si>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</si>
  <si>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</si>
  <si>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</si>
  <si>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</si>
  <si>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</si>
  <si>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</si>
  <si>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</si>
  <si>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</si>
  <si>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</si>
  <si>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</si>
  <si>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</si>
  <si>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</si>
  <si>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</si>
  <si>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</si>
  <si>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</si>
  <si>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</si>
  <si>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</si>
  <si>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</si>
  <si>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</si>
  <si>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</si>
  <si>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</si>
  <si>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</si>
  <si>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</si>
  <si>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</si>
  <si>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</si>
  <si>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</si>
  <si>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</si>
  <si>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</si>
  <si>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</si>
  <si>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</si>
  <si>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</si>
  <si>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</si>
  <si>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</si>
  <si>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</si>
  <si>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</si>
  <si>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</si>
  <si>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</si>
  <si>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</si>
  <si>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</si>
  <si>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</si>
  <si>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</si>
  <si>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</si>
  <si>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</si>
  <si>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</si>
  <si>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</si>
  <si>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</si>
  <si>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</si>
  <si>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</si>
  <si>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</si>
  <si>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</si>
  <si>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</si>
  <si>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</si>
  <si>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</si>
  <si>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</si>
  <si>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</si>
  <si>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</si>
  <si>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</si>
  <si>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</si>
  <si>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</si>
  <si>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</si>
  <si>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</si>
  <si>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</si>
  <si>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</si>
  <si>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</si>
  <si>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</si>
  <si>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</si>
  <si>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</si>
  <si>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</si>
  <si>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</si>
  <si>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</si>
  <si>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</si>
  <si>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</si>
  <si>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</si>
  <si>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</si>
  <si>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</si>
  <si>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</si>
  <si>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</si>
  <si>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</si>
  <si>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</si>
  <si>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</si>
  <si>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</si>
  <si>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</si>
  <si>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</si>
  <si>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</si>
  <si>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</si>
  <si>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</si>
  <si>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</si>
  <si>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</si>
  <si>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</si>
  <si>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</si>
  <si>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</si>
  <si>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</si>
  <si>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</si>
  <si>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</si>
  <si>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</si>
  <si>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</si>
  <si>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</si>
  <si>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</si>
  <si>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</si>
  <si>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</si>
  <si>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</si>
  <si>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</si>
  <si>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</si>
  <si>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</si>
  <si>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</si>
  <si>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</si>
  <si>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</si>
  <si>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</si>
  <si>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</si>
  <si>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</si>
  <si>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</si>
  <si>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</si>
  <si>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</si>
  <si>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</si>
  <si>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</si>
  <si>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</si>
  <si>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</si>
  <si>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</si>
  <si>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</si>
  <si>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</si>
  <si>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</si>
  <si>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</si>
  <si>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</si>
  <si>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</si>
  <si>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</si>
  <si>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</si>
  <si>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</si>
  <si>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</si>
  <si>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</si>
  <si>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</si>
  <si>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</si>
  <si>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</si>
  <si>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</si>
  <si>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</si>
  <si>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</si>
  <si>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</si>
  <si>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</si>
  <si>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</si>
  <si>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</si>
  <si>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</si>
  <si>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</si>
  <si>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</si>
  <si>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</si>
  <si>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</si>
  <si>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</si>
  <si>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</si>
  <si>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</si>
  <si>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</si>
  <si>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</si>
  <si>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</si>
  <si>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</si>
  <si>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</si>
  <si>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</si>
  <si>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</si>
  <si>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</si>
  <si>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</si>
  <si>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</si>
  <si>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</si>
  <si>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</si>
  <si>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</si>
  <si>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</si>
  <si>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</si>
  <si>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</si>
  <si>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</si>
  <si>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</si>
  <si>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</si>
  <si>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</si>
  <si>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</si>
  <si>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</si>
  <si>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</si>
  <si>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</si>
  <si>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</si>
  <si>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</si>
  <si>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</si>
  <si>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</si>
  <si>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</si>
  <si>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</si>
  <si>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</si>
  <si>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</si>
  <si>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</si>
  <si>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</si>
  <si>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</si>
  <si>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</si>
  <si>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</si>
  <si>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</si>
  <si>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</si>
  <si>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</si>
  <si>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</si>
  <si>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</si>
  <si>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</si>
  <si>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</si>
  <si>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</si>
  <si>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</si>
  <si>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</si>
  <si>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</si>
  <si>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</si>
  <si>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</si>
  <si>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</si>
  <si>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</si>
  <si>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</si>
  <si>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</si>
  <si>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</si>
  <si>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</si>
  <si>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</si>
  <si>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</si>
  <si>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</si>
  <si>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</si>
  <si>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</si>
  <si>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</si>
  <si>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</si>
  <si>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</si>
  <si>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</si>
  <si>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</si>
  <si>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</si>
  <si>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</si>
  <si>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</si>
  <si>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</si>
  <si>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</si>
  <si>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</si>
  <si>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</si>
  <si>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</si>
  <si>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</si>
  <si>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</si>
  <si>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</si>
  <si>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</si>
  <si>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</si>
  <si>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</si>
  <si>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</si>
  <si>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</si>
  <si>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</si>
  <si>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</si>
  <si>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</si>
  <si>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</si>
  <si>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</si>
  <si>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</si>
  <si>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</si>
  <si>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</si>
  <si>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</si>
  <si>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</si>
  <si>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</si>
  <si>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</si>
  <si>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</si>
  <si>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</si>
  <si>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</si>
  <si>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</si>
  <si>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</si>
  <si>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</si>
  <si>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</si>
  <si>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</si>
  <si>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</si>
  <si>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</si>
  <si>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</si>
  <si>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</si>
  <si>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</si>
  <si>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</si>
  <si>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</si>
  <si>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</si>
  <si>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</si>
  <si>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</si>
  <si>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</si>
  <si>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</si>
  <si>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</si>
  <si>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</si>
  <si>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</si>
  <si>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</si>
  <si>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</si>
  <si>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</si>
  <si>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</si>
  <si>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</si>
  <si>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</si>
  <si>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</si>
  <si>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</si>
  <si>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</si>
  <si>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</si>
  <si>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</si>
  <si>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</si>
  <si>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</si>
  <si>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</si>
  <si>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</si>
  <si>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</si>
  <si>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</si>
  <si>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</si>
  <si>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</si>
  <si>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</si>
  <si>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</si>
  <si>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</si>
  <si>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</si>
  <si>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</si>
  <si>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</si>
  <si>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</si>
  <si>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</si>
  <si>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</si>
  <si>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</si>
  <si>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</si>
  <si>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</si>
  <si>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</si>
  <si>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</si>
  <si>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</si>
  <si>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</si>
  <si>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</si>
  <si>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</si>
  <si>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</si>
  <si>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</si>
  <si>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</si>
  <si>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</si>
  <si>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</si>
  <si>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</si>
  <si>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</si>
  <si>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</si>
  <si>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</si>
  <si>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</si>
  <si>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</si>
  <si>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</si>
  <si>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</si>
  <si>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</si>
  <si>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</si>
  <si>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</si>
  <si>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</si>
  <si>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</si>
  <si>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</si>
  <si>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</si>
  <si>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</si>
  <si>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</si>
  <si>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</si>
  <si>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</si>
  <si>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</si>
  <si>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</si>
  <si>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</si>
  <si>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</si>
  <si>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</si>
  <si>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</si>
  <si>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</si>
  <si>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</si>
  <si>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</si>
  <si>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</si>
  <si>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</si>
  <si>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</si>
  <si>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</si>
  <si>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</si>
  <si>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</si>
  <si>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</si>
  <si>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</si>
  <si>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</si>
  <si>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</si>
  <si>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</si>
  <si>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</si>
  <si>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</si>
  <si>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</si>
  <si>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</si>
  <si>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</si>
  <si>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</si>
  <si>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</si>
  <si>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</si>
  <si>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</si>
  <si>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</si>
  <si>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</si>
  <si>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</si>
  <si>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</si>
  <si>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</si>
  <si>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</si>
  <si>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</si>
  <si>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</si>
  <si>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</si>
  <si>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</si>
  <si>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</si>
  <si>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</si>
  <si>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</si>
  <si>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</si>
  <si>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</si>
  <si>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</si>
  <si>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</si>
  <si>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</si>
  <si>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</si>
  <si>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</si>
  <si>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</si>
  <si>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</si>
  <si>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</si>
  <si>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</si>
  <si>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</si>
  <si>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</si>
  <si>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</si>
  <si>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</si>
  <si>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</si>
  <si>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</si>
  <si>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</si>
  <si>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</si>
  <si>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</si>
  <si>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</si>
  <si>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</si>
  <si>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</si>
  <si>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</si>
  <si>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</si>
  <si>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</si>
  <si>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</si>
  <si>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</si>
  <si>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</si>
  <si>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</si>
  <si>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</si>
  <si>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</si>
  <si>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</si>
  <si>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</si>
  <si>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</si>
  <si>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</si>
  <si>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</si>
  <si>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</si>
  <si>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</si>
  <si>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</si>
  <si>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</si>
  <si>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</si>
  <si>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</si>
  <si>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</si>
  <si>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</si>
  <si>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</si>
  <si>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</si>
  <si>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</si>
  <si>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</si>
  <si>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</si>
  <si>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</si>
  <si>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</si>
  <si>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</si>
  <si>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</si>
  <si>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</si>
  <si>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</si>
  <si>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</si>
  <si>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</si>
  <si>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</si>
  <si>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</si>
  <si>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</si>
  <si>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</si>
  <si>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</si>
  <si>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</si>
  <si>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</si>
  <si>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</si>
  <si>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</si>
  <si>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</si>
  <si>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</si>
  <si>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</si>
  <si>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</si>
  <si>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</si>
  <si>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</si>
  <si>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</si>
  <si>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</si>
  <si>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</si>
  <si>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</si>
  <si>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</si>
  <si>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</si>
  <si>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</si>
  <si>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</si>
  <si>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</si>
  <si>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</si>
  <si>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</si>
  <si>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</si>
  <si>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</si>
  <si>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</si>
  <si>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</si>
  <si>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</si>
  <si>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</si>
  <si>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</si>
  <si>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</si>
  <si>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</si>
  <si>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</si>
  <si>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</si>
  <si>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</si>
  <si>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</si>
  <si>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</si>
  <si>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</si>
  <si>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</si>
  <si>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</si>
  <si>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</si>
  <si>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</si>
  <si>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</si>
  <si>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</si>
  <si>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</si>
  <si>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</si>
  <si>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</si>
  <si>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</si>
  <si>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</si>
  <si>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</si>
  <si>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</si>
  <si>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</si>
  <si>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</si>
  <si>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</si>
  <si>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</si>
  <si>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</si>
  <si>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</si>
  <si>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</si>
  <si>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</si>
  <si>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</si>
  <si>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</si>
  <si>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</si>
  <si>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</si>
  <si>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</si>
  <si>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</si>
  <si>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</si>
  <si>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</si>
  <si>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</si>
  <si>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</si>
  <si>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</si>
  <si>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</si>
  <si>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</si>
  <si>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</si>
  <si>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</si>
  <si>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</si>
  <si>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</si>
  <si>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</si>
  <si>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</si>
  <si>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</si>
  <si>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</si>
  <si>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</si>
  <si>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</si>
  <si>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</si>
  <si>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</si>
  <si>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</si>
  <si>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</si>
  <si>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</si>
  <si>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</si>
  <si>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</si>
  <si>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</si>
  <si>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</si>
  <si>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</si>
  <si>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</si>
  <si>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</si>
  <si>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</si>
  <si>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</si>
  <si>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</si>
  <si>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</si>
  <si>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</si>
  <si>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</si>
  <si>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</si>
  <si>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</si>
  <si>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</si>
  <si>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</si>
  <si>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</si>
  <si>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</si>
  <si>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</si>
  <si>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</si>
  <si>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</si>
  <si>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</si>
  <si>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</si>
  <si>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</si>
  <si>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</si>
  <si>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</si>
  <si>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</si>
  <si>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</si>
  <si>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</si>
  <si>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</si>
  <si>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</si>
  <si>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</si>
  <si>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</si>
  <si>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</si>
  <si>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</si>
  <si>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</si>
  <si>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</si>
  <si>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</si>
  <si>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</si>
  <si>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</si>
  <si>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</si>
  <si>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</si>
  <si>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</si>
  <si>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</si>
  <si>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</si>
  <si>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</si>
  <si>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</si>
  <si>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</si>
  <si>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</si>
  <si>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</si>
  <si>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</si>
  <si>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</si>
  <si>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</si>
  <si>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</si>
  <si>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</si>
  <si>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</si>
  <si>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</si>
  <si>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</si>
  <si>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</si>
  <si>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</si>
  <si>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</si>
  <si>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</si>
  <si>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</si>
  <si>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</si>
  <si>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</si>
  <si>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</si>
  <si>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</si>
  <si>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</si>
  <si>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</si>
  <si>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</si>
  <si>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</si>
  <si>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</si>
  <si>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</si>
  <si>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</si>
  <si>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</si>
  <si>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</si>
  <si>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</si>
  <si>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</si>
  <si>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</si>
  <si>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</si>
  <si>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</si>
  <si>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</si>
  <si>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</si>
  <si>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</si>
  <si>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</si>
  <si>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</si>
  <si>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</si>
  <si>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</si>
  <si>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</si>
  <si>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</si>
  <si>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</si>
  <si>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</si>
  <si>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</si>
  <si>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</si>
  <si>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</si>
  <si>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</si>
  <si>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</si>
  <si>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</si>
  <si>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</si>
  <si>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</si>
  <si>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</si>
  <si>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</si>
  <si>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</si>
  <si>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</si>
  <si>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</si>
  <si>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</si>
  <si>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</si>
  <si>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</si>
  <si>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</si>
  <si>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</si>
  <si>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</si>
  <si>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</si>
  <si>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</si>
  <si>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</si>
  <si>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</si>
  <si>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</si>
  <si>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</si>
  <si>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</si>
  <si>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</si>
  <si>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</si>
  <si>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</si>
  <si>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</si>
  <si>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</si>
  <si>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</si>
  <si>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</si>
  <si>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</si>
  <si>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</si>
  <si>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</si>
  <si>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</si>
  <si>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</si>
  <si>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</si>
  <si>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</si>
  <si>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</si>
  <si>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</si>
  <si>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</si>
  <si>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</si>
  <si>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</si>
  <si>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</si>
  <si>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</si>
  <si>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</si>
  <si>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</si>
  <si>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</si>
  <si>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</si>
  <si>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</si>
  <si>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</si>
  <si>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</si>
  <si>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</si>
  <si>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</si>
  <si>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</si>
  <si>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</si>
  <si>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</si>
  <si>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</si>
  <si>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</si>
  <si>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</si>
  <si>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</si>
  <si>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</si>
  <si>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</si>
  <si>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</si>
  <si>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</si>
  <si>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</si>
  <si>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</si>
  <si>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</si>
  <si>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</si>
  <si>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</si>
  <si>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</si>
  <si>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</si>
  <si>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</si>
  <si>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</si>
  <si>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</si>
  <si>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</si>
  <si>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</si>
  <si>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</si>
  <si>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</si>
  <si>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</si>
  <si>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</si>
  <si>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</si>
  <si>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</si>
  <si>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</si>
  <si>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</si>
  <si>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</si>
  <si>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</si>
  <si>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</si>
  <si>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</si>
  <si>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</si>
  <si>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</si>
  <si>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</si>
  <si>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</si>
  <si>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</si>
  <si>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</si>
  <si>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</si>
  <si>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</si>
  <si>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</si>
  <si>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</si>
  <si>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</si>
  <si>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</si>
  <si>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</si>
  <si>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</si>
  <si>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</si>
  <si>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</si>
  <si>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</si>
  <si>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</si>
  <si>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</si>
  <si>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</si>
  <si>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</si>
  <si>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</si>
  <si>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</si>
  <si>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</si>
  <si>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</si>
  <si>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</si>
  <si>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</si>
  <si>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</si>
  <si>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</si>
  <si>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</si>
  <si>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</si>
  <si>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</si>
  <si>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</si>
  <si>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</si>
  <si>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</si>
  <si>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</si>
  <si>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</si>
  <si>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</si>
  <si>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</si>
  <si>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</si>
  <si>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</si>
  <si>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</si>
  <si>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</si>
  <si>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</si>
  <si>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</si>
  <si>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</si>
  <si>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</si>
  <si>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</si>
  <si>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</si>
  <si>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</si>
  <si>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</si>
  <si>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</si>
  <si>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</si>
  <si>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</si>
  <si>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</si>
  <si>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</si>
  <si>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</si>
  <si>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</si>
  <si>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</si>
  <si>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</si>
  <si>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</si>
  <si>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</si>
  <si>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</si>
  <si>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</si>
  <si>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</si>
  <si>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</si>
  <si>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</si>
  <si>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</si>
  <si>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</si>
  <si>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</si>
  <si>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</si>
  <si>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</si>
  <si>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</si>
  <si>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</si>
  <si>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</si>
  <si>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</si>
  <si>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</si>
  <si>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</si>
  <si>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</si>
  <si>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</si>
  <si>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</si>
  <si>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</si>
  <si>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</si>
  <si>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</si>
  <si>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</si>
  <si>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</si>
  <si>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</si>
  <si>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</si>
  <si>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</si>
  <si>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</si>
  <si>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</si>
  <si>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</si>
  <si>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</si>
  <si>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</si>
  <si>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</si>
  <si>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</si>
  <si>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</si>
  <si>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</si>
  <si>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</si>
  <si>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</si>
  <si>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</si>
  <si>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</si>
  <si>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</si>
  <si>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</si>
  <si>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</si>
  <si>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</si>
  <si>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</si>
  <si>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</si>
  <si>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</si>
  <si>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</si>
  <si>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</si>
  <si>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</si>
  <si>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</si>
  <si>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</si>
  <si>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</si>
  <si>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</si>
  <si>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</si>
  <si>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</si>
  <si>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</si>
  <si>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</si>
  <si>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</si>
  <si>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</si>
  <si>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</si>
  <si>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</si>
  <si>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</si>
  <si>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</si>
  <si>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</si>
  <si>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</si>
  <si>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</si>
  <si>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</si>
  <si>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</si>
  <si>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</si>
  <si>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</si>
  <si>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</si>
  <si>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</si>
  <si>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</si>
  <si>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</si>
  <si>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</si>
  <si>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</si>
  <si>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</si>
  <si>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</si>
  <si>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</si>
  <si>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</si>
  <si>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</si>
  <si>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</si>
  <si>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</si>
  <si>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</si>
  <si>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</si>
  <si>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</si>
  <si>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</si>
  <si>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</si>
  <si>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</si>
  <si>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</si>
  <si>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</si>
  <si>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</si>
  <si>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</si>
  <si>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</si>
  <si>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</si>
  <si>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</si>
  <si>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</si>
  <si>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</si>
  <si>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</si>
  <si>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</si>
  <si>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</si>
  <si>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</si>
  <si>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</si>
  <si>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</si>
  <si>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</si>
  <si>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</si>
  <si>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</si>
  <si>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</si>
  <si>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</si>
  <si>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</si>
  <si>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</si>
  <si>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</si>
  <si>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</si>
  <si>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</si>
  <si>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</si>
  <si>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</si>
  <si>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</si>
  <si>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</si>
  <si>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</si>
  <si>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</si>
  <si>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</si>
  <si>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</si>
  <si>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</si>
  <si>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</si>
  <si>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</si>
  <si>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</si>
  <si>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</si>
  <si>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</si>
  <si>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</si>
  <si>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</si>
  <si>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</si>
  <si>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</si>
  <si>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</si>
  <si>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</si>
  <si>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</si>
  <si>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</si>
  <si>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</si>
  <si>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</si>
  <si>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</si>
  <si>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</si>
  <si>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</si>
  <si>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</si>
  <si>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</si>
  <si>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</si>
  <si>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</si>
  <si>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</si>
  <si>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</si>
  <si>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</si>
  <si>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</si>
  <si>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</si>
  <si>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</si>
  <si>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</si>
  <si>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</si>
  <si>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</si>
  <si>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</si>
  <si>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</si>
  <si>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</si>
  <si>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</si>
  <si>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</si>
  <si>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</si>
  <si>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</si>
  <si>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</si>
  <si>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</si>
  <si>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</si>
  <si>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</si>
  <si>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</si>
  <si>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</si>
  <si>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</si>
  <si>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</si>
  <si>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</si>
  <si>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</si>
  <si>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</si>
  <si>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</si>
  <si>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</si>
  <si>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</si>
  <si>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</si>
  <si>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</si>
  <si>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</si>
  <si>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</si>
  <si>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</si>
  <si>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</si>
  <si>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</si>
  <si>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</si>
  <si>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</si>
  <si>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</si>
  <si>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</si>
  <si>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</si>
  <si>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</si>
  <si>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</si>
  <si>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</si>
  <si>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</si>
  <si>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</si>
  <si>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</si>
  <si>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</si>
  <si>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</si>
  <si>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</si>
  <si>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</si>
  <si>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</si>
  <si>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</si>
  <si>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</si>
  <si>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</si>
  <si>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</si>
  <si>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</si>
  <si>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</si>
  <si>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</si>
  <si>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</si>
  <si>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</si>
  <si>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</si>
  <si>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</si>
  <si>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</si>
  <si>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</si>
  <si>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</si>
  <si>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</si>
  <si>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</si>
  <si>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</si>
  <si>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</si>
  <si>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</si>
  <si>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</si>
  <si>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</si>
  <si>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</si>
  <si>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</si>
  <si>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</si>
  <si>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</si>
  <si>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</si>
  <si>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</si>
  <si>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</si>
  <si>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</si>
  <si>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</si>
  <si>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</si>
  <si>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</si>
  <si>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</si>
  <si>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</si>
  <si>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</si>
  <si>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</si>
  <si>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</si>
  <si>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</si>
  <si>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</si>
  <si>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</si>
  <si>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</si>
  <si>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</si>
  <si>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</si>
  <si>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</si>
  <si>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</si>
  <si>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</si>
  <si>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</si>
  <si>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</si>
  <si>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</si>
  <si>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</si>
  <si>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</si>
  <si>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</si>
  <si>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</si>
  <si>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</si>
  <si>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</si>
  <si>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</si>
  <si>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</si>
  <si>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</si>
  <si>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</si>
  <si>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</si>
  <si>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</si>
  <si>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</si>
  <si>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</si>
  <si>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</si>
  <si>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</si>
  <si>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</si>
  <si>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</si>
  <si>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</si>
  <si>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</si>
  <si>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</si>
  <si>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</si>
  <si>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</si>
  <si>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</si>
  <si>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</si>
  <si>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</si>
  <si>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</si>
  <si>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</si>
  <si>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</si>
  <si>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</si>
  <si>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</si>
  <si>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</si>
  <si>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</si>
  <si>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</si>
  <si>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</si>
  <si>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</si>
  <si>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</si>
  <si>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</si>
  <si>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</si>
  <si>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</si>
  <si>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</si>
  <si>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</si>
  <si>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</si>
  <si>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</si>
  <si>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</si>
  <si>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</si>
  <si>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</si>
  <si>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</si>
  <si>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</si>
  <si>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</si>
  <si>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</si>
  <si>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</si>
  <si>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</si>
  <si>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</si>
  <si>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</si>
  <si>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</si>
  <si>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</si>
  <si>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</si>
  <si>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</si>
  <si>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</si>
  <si>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</si>
  <si>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</si>
  <si>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</si>
  <si>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</si>
  <si>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</si>
  <si>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</si>
  <si>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</si>
  <si>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</si>
  <si>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</si>
  <si>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</si>
  <si>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</si>
  <si>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</si>
  <si>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</si>
  <si>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</si>
  <si>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</si>
  <si>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</si>
  <si>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</si>
  <si>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</si>
  <si>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</si>
  <si>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</si>
  <si>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</si>
  <si>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</si>
  <si>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</si>
  <si>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</si>
  <si>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</si>
  <si>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</si>
  <si>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</si>
  <si>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</si>
  <si>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</si>
  <si>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</si>
  <si>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</si>
  <si>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</si>
  <si>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</si>
  <si>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</si>
  <si>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</si>
  <si>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</si>
  <si>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</si>
  <si>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</si>
  <si>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</si>
  <si>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</si>
  <si>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</si>
  <si>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</si>
  <si>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</si>
  <si>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</si>
  <si>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</si>
  <si>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</si>
  <si>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</si>
  <si>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</si>
  <si>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</si>
  <si>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</si>
  <si>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</si>
  <si>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</si>
  <si>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</si>
  <si>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</si>
  <si>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</si>
  <si>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</si>
  <si>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</si>
  <si>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</si>
  <si>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</si>
  <si>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</si>
  <si>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</si>
  <si>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</si>
  <si>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</si>
  <si>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</si>
  <si>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</si>
  <si>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</si>
  <si>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</si>
  <si>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</si>
  <si>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</si>
  <si>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</si>
  <si>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</si>
  <si>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</si>
  <si>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</si>
  <si>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</si>
  <si>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</si>
  <si>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</si>
  <si>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</si>
  <si>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</si>
  <si>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</si>
  <si>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</si>
  <si>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</si>
  <si>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</si>
  <si>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</si>
  <si>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</si>
  <si>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</si>
  <si>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</si>
  <si>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</si>
  <si>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</si>
  <si>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</si>
  <si>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</si>
  <si>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</si>
  <si>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</si>
  <si>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</si>
  <si>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</si>
  <si>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</si>
  <si>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</si>
  <si>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</si>
  <si>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</si>
  <si>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</si>
  <si>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</si>
  <si>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</si>
  <si>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</si>
  <si>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</si>
  <si>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</si>
  <si>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</si>
  <si>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</si>
  <si>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</si>
  <si>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</si>
  <si>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</si>
  <si>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</si>
  <si>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</si>
  <si>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</si>
  <si>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</si>
  <si>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</si>
  <si>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</si>
  <si>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</si>
  <si>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</si>
  <si>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</si>
  <si>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</si>
  <si>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</si>
  <si>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</si>
  <si>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</si>
  <si>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</si>
  <si>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</si>
  <si>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</si>
  <si>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</si>
  <si>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</si>
  <si>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</si>
  <si>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</si>
  <si>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</si>
  <si>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</si>
  <si>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</si>
  <si>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</si>
  <si>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</si>
  <si>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</si>
  <si>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</si>
  <si>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</si>
  <si>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</si>
  <si>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</si>
  <si>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</si>
  <si>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</si>
  <si>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</si>
  <si>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</si>
  <si>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</si>
  <si>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</si>
  <si>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</si>
  <si>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</si>
  <si>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</si>
  <si>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</si>
  <si>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</si>
  <si>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</si>
  <si>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</si>
  <si>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</si>
  <si>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</si>
  <si>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</si>
  <si>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</si>
  <si>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</si>
  <si>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</si>
  <si>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</si>
  <si>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</si>
  <si>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</si>
  <si>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</si>
  <si>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</si>
  <si>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</si>
  <si>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</si>
  <si>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</si>
  <si>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</si>
  <si>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</si>
  <si>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</si>
  <si>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</si>
  <si>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</si>
  <si>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</si>
  <si>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</si>
  <si>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</si>
  <si>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</si>
  <si>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</si>
  <si>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</si>
  <si>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</si>
  <si>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</si>
  <si>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</si>
  <si>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</si>
  <si>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</si>
  <si>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</si>
  <si>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</si>
  <si>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</si>
  <si>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</si>
  <si>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</si>
  <si>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</si>
  <si>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</si>
  <si>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</si>
  <si>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</si>
  <si>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</si>
  <si>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</si>
  <si>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</si>
  <si>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</si>
  <si>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</si>
  <si>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</si>
  <si>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</si>
  <si>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</si>
  <si>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</si>
  <si>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</si>
  <si>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</si>
  <si>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</si>
  <si>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</si>
  <si>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</si>
  <si>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</si>
  <si>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</si>
  <si>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</si>
  <si>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</si>
  <si>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</si>
  <si>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</si>
  <si>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</si>
  <si>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</si>
  <si>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</si>
  <si>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</si>
  <si>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</si>
  <si>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</si>
  <si>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</si>
  <si>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</si>
  <si>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</si>
  <si>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</si>
  <si>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</si>
  <si>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</si>
  <si>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</si>
  <si>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</si>
  <si>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</si>
  <si>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</si>
  <si>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</si>
  <si>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</si>
  <si>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</si>
  <si>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</si>
  <si>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</si>
  <si>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</si>
  <si>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</si>
  <si>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</si>
  <si>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</si>
  <si>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</si>
  <si>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</si>
  <si>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</si>
  <si>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</si>
  <si>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</si>
  <si>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</si>
  <si>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</si>
  <si>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</si>
  <si>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</si>
  <si>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</si>
  <si>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</si>
  <si>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</si>
  <si>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</si>
  <si>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</si>
  <si>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</si>
  <si>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</si>
  <si>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</si>
  <si>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</si>
  <si>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</si>
  <si>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</si>
  <si>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</si>
  <si>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</si>
  <si>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</si>
  <si>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</si>
  <si>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</si>
  <si>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</si>
  <si>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</si>
  <si>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</si>
  <si>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</si>
  <si>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</si>
  <si>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</si>
  <si>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</si>
  <si>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</si>
  <si>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</si>
  <si>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</si>
  <si>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</si>
  <si>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</si>
  <si>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</si>
  <si>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</si>
  <si>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</si>
  <si>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</si>
  <si>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</si>
  <si>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</si>
  <si>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</si>
  <si>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</si>
  <si>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</si>
  <si>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</si>
  <si>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</si>
  <si>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</si>
  <si>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</si>
  <si>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</si>
  <si>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</si>
  <si>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</si>
  <si>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</si>
  <si>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</si>
  <si>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</si>
  <si>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</si>
  <si>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</si>
  <si>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</si>
  <si>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</si>
  <si>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</si>
  <si>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</si>
  <si>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</si>
  <si>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</si>
  <si>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</si>
  <si>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</si>
  <si>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</si>
  <si>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</si>
  <si>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</si>
  <si>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</si>
  <si>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</si>
  <si>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</si>
  <si>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</si>
  <si>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</si>
  <si>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</si>
  <si>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</si>
  <si>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</si>
  <si>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</si>
  <si>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</si>
  <si>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</si>
  <si>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</si>
  <si>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</si>
  <si>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</si>
  <si>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</si>
  <si>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</si>
  <si>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</si>
  <si>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</si>
  <si>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</si>
  <si>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</si>
  <si>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</si>
  <si>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</si>
  <si>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</si>
  <si>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</si>
  <si>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</si>
  <si>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</si>
  <si>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</si>
  <si>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</si>
  <si>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</si>
  <si>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</si>
  <si>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</si>
  <si>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</si>
  <si>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</si>
  <si>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</si>
  <si>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</si>
  <si>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</si>
  <si>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</si>
  <si>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</si>
  <si>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</si>
  <si>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</si>
  <si>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</si>
  <si>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</si>
  <si>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</si>
  <si>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</si>
  <si>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</si>
  <si>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</si>
  <si>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</si>
  <si>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</si>
  <si>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</si>
  <si>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</si>
  <si>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</si>
  <si>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</si>
  <si>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</si>
  <si>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</si>
  <si>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</si>
  <si>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</si>
  <si>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</si>
  <si>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</si>
  <si>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</si>
  <si>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</si>
  <si>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</si>
  <si>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</si>
  <si>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</si>
  <si>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</si>
  <si>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</si>
  <si>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</si>
  <si>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</si>
  <si>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</si>
  <si>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</si>
  <si>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</si>
  <si>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</si>
  <si>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</si>
  <si>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</si>
  <si>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</si>
  <si>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</si>
  <si>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</si>
  <si>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</si>
  <si>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</si>
  <si>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</si>
  <si>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</si>
  <si>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</si>
  <si>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</si>
  <si>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</si>
  <si>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</si>
  <si>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</si>
  <si>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</si>
  <si>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</si>
  <si>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</si>
  <si>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</si>
  <si>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</si>
  <si>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</si>
  <si>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</si>
  <si>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</si>
  <si>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</si>
  <si>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</si>
  <si>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</si>
  <si>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</si>
  <si>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</si>
  <si>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</si>
  <si>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</si>
  <si>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</si>
  <si>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</si>
  <si>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</si>
  <si>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</si>
  <si>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</si>
  <si>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</si>
  <si>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</si>
  <si>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</si>
  <si>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</si>
  <si>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</si>
  <si>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</si>
  <si>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</si>
  <si>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</si>
  <si>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</si>
  <si>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</si>
  <si>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</si>
  <si>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</si>
  <si>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</si>
  <si>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</si>
  <si>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</si>
  <si>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</si>
  <si>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</si>
  <si>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</si>
  <si>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</si>
  <si>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</si>
  <si>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</si>
  <si>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</si>
  <si>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</si>
  <si>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</si>
  <si>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</si>
  <si>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</si>
  <si>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</si>
  <si>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</si>
  <si>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</si>
  <si>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</si>
  <si>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</si>
  <si>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</si>
  <si>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</si>
  <si>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</si>
  <si>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</si>
  <si>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</si>
  <si>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</si>
  <si>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</si>
  <si>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</si>
  <si>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</si>
  <si>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</si>
  <si>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</si>
  <si>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</si>
  <si>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</si>
  <si>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</si>
  <si>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</si>
  <si>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</si>
  <si>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</si>
  <si>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</si>
  <si>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</si>
  <si>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</si>
  <si>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</si>
  <si>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</si>
  <si>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</si>
  <si>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</si>
  <si>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</si>
  <si>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</si>
  <si>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</si>
  <si>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</si>
  <si>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</si>
  <si>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</si>
  <si>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</si>
  <si>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</si>
  <si>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</si>
  <si>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</si>
  <si>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</si>
  <si>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</si>
  <si>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</si>
  <si>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</si>
  <si>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</si>
  <si>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</si>
  <si>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</si>
  <si>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</si>
  <si>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</si>
  <si>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</si>
  <si>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</si>
  <si>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</si>
  <si>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</si>
  <si>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</si>
  <si>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</si>
  <si>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</si>
  <si>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</si>
  <si>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</si>
  <si>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</si>
  <si>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</si>
  <si>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</si>
  <si>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</si>
  <si>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</si>
  <si>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</si>
  <si>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</si>
  <si>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</si>
  <si>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</si>
  <si>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</si>
  <si>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</si>
  <si>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</si>
  <si>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</si>
  <si>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</si>
  <si>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</si>
  <si>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</si>
  <si>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</si>
  <si>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</si>
  <si>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</si>
  <si>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</si>
  <si>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</si>
  <si>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</si>
  <si>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</si>
  <si>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</si>
  <si>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</si>
  <si>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</si>
  <si>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</si>
  <si>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</si>
  <si>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</si>
  <si>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</si>
  <si>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</si>
  <si>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</si>
  <si>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</si>
  <si>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</si>
  <si>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</si>
  <si>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</si>
  <si>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</si>
  <si>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</si>
  <si>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</si>
  <si>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</si>
  <si>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</si>
  <si>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</si>
  <si>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</si>
  <si>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</si>
  <si>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</si>
  <si>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</si>
  <si>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</si>
  <si>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</si>
  <si>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</si>
  <si>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</si>
  <si>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</si>
  <si>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</si>
  <si>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</si>
  <si>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</si>
  <si>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</si>
  <si>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</si>
  <si>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</si>
  <si>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</si>
  <si>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</si>
  <si>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</si>
  <si>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</si>
  <si>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</si>
  <si>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</si>
  <si>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</si>
  <si>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</si>
  <si>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</si>
  <si>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</si>
  <si>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</si>
  <si>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</si>
  <si>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</si>
  <si>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</si>
  <si>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</si>
  <si>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</si>
  <si>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</si>
  <si>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</si>
  <si>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</si>
  <si>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</si>
  <si>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</si>
  <si>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</si>
  <si>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</si>
  <si>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</si>
  <si>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</si>
  <si>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</si>
  <si>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</si>
  <si>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</si>
  <si>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</si>
  <si>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</si>
  <si>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</si>
  <si>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</si>
  <si>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</si>
  <si>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</si>
  <si>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</si>
  <si>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</si>
  <si>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</si>
  <si>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</si>
  <si>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</si>
  <si>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</si>
  <si>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</si>
  <si>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</si>
  <si>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</si>
  <si>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</si>
  <si>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</si>
  <si>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</si>
  <si>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</si>
  <si>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</si>
  <si>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</si>
  <si>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</si>
  <si>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</si>
  <si>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</si>
  <si>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</si>
  <si>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</si>
  <si>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</si>
  <si>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</si>
  <si>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</si>
  <si>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</si>
  <si>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</si>
  <si>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</si>
  <si>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</si>
  <si>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</si>
  <si>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</si>
  <si>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</si>
  <si>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</si>
  <si>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</si>
  <si>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</si>
  <si>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</si>
  <si>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</si>
  <si>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</si>
  <si>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</si>
  <si>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</si>
  <si>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</si>
  <si>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</si>
  <si>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</si>
  <si>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</si>
  <si>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</si>
  <si>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</si>
  <si>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</si>
  <si>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</si>
  <si>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</si>
  <si>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</si>
  <si>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</si>
  <si>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</si>
  <si>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</si>
  <si>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</si>
  <si>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</si>
  <si>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</si>
  <si>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</si>
  <si>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</si>
  <si>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</si>
  <si>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</si>
  <si>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</si>
  <si>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</si>
  <si>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</si>
  <si>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</si>
  <si>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</si>
  <si>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</si>
  <si>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</si>
  <si>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</si>
  <si>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</si>
  <si>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</si>
  <si>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</si>
  <si>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</si>
  <si>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</si>
  <si>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</si>
  <si>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</si>
  <si>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</si>
  <si>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</si>
  <si>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</si>
  <si>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</si>
  <si>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</si>
  <si>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</si>
  <si>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</si>
  <si>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</si>
  <si>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</si>
  <si>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</si>
  <si>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</si>
  <si>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</si>
  <si>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</si>
  <si>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</si>
  <si>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</si>
  <si>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</si>
  <si>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</si>
  <si>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</si>
  <si>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</si>
  <si>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</si>
  <si>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</si>
  <si>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</si>
  <si>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</si>
  <si>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</si>
  <si>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</si>
  <si>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</si>
  <si>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</si>
  <si>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</si>
  <si>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</si>
  <si>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</si>
  <si>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</si>
  <si>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</si>
  <si>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</si>
  <si>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</si>
  <si>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</si>
  <si>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</si>
  <si>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</si>
  <si>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</si>
  <si>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</si>
  <si>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</si>
  <si>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</si>
  <si>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</si>
  <si>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</si>
  <si>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</si>
  <si>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</si>
  <si>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</si>
  <si>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</si>
  <si>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</si>
  <si>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</si>
  <si>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</si>
  <si>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</si>
  <si>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</si>
  <si>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</si>
  <si>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</si>
  <si>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</si>
  <si>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</si>
  <si>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</si>
  <si>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</si>
  <si>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</si>
  <si>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</si>
  <si>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</si>
  <si>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</si>
  <si>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</si>
  <si>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</si>
  <si>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</si>
  <si>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</si>
  <si>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</si>
  <si>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</si>
  <si>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</si>
  <si>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</si>
  <si>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</si>
  <si>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</si>
  <si>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</si>
  <si>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</si>
  <si>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</si>
  <si>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</si>
  <si>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</si>
  <si>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</si>
  <si>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</si>
  <si>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</si>
  <si>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</si>
  <si>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</si>
  <si>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</si>
  <si>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</si>
  <si>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</si>
  <si>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</si>
  <si>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</si>
  <si>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</si>
  <si>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</si>
  <si>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</si>
  <si>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</si>
  <si>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</si>
  <si>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</si>
  <si>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</si>
  <si>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</si>
  <si>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</si>
  <si>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</si>
  <si>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</si>
  <si>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</si>
  <si>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</si>
  <si>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</si>
  <si>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</si>
  <si>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</si>
  <si>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</si>
  <si>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</si>
  <si>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</si>
  <si>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</si>
  <si>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</si>
  <si>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</si>
  <si>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</si>
  <si>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</si>
  <si>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</si>
  <si>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</si>
  <si>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</si>
  <si>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</si>
  <si>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</si>
  <si>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</si>
  <si>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</si>
  <si>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</si>
  <si>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</si>
  <si>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</si>
  <si>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</si>
  <si>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</si>
  <si>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</si>
  <si>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</si>
  <si>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</si>
  <si>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</si>
  <si>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</si>
  <si>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</si>
  <si>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</si>
  <si>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</si>
  <si>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</si>
  <si>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</si>
  <si>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</si>
  <si>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</si>
  <si>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</si>
  <si>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</si>
  <si>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</si>
  <si>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</si>
  <si>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</si>
  <si>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</si>
  <si>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</si>
  <si>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</si>
  <si>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</si>
  <si>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</si>
  <si>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</si>
  <si>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</si>
  <si>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</si>
  <si>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</si>
  <si>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</si>
  <si>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</si>
  <si>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</si>
  <si>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</si>
  <si>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</si>
  <si>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</si>
  <si>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</si>
  <si>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</si>
  <si>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</si>
  <si>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</si>
  <si>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</si>
  <si>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</si>
  <si>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</si>
  <si>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</si>
  <si>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</si>
  <si>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</si>
  <si>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</si>
  <si>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</si>
  <si>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</si>
  <si>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</si>
  <si>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</si>
  <si>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</si>
  <si>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</si>
  <si>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</si>
  <si>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</si>
  <si>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</si>
  <si>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</si>
  <si>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</si>
  <si>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</si>
  <si>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</si>
  <si>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</si>
  <si>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</si>
  <si>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</si>
  <si>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</si>
  <si>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</si>
  <si>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</si>
  <si>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</si>
  <si>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</si>
  <si>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</si>
  <si>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</si>
  <si>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</si>
  <si>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</si>
  <si>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</si>
  <si>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</si>
  <si>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</si>
  <si>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</si>
  <si>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</si>
  <si>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</si>
  <si>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</si>
  <si>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</si>
  <si>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</si>
  <si>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</si>
  <si>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</si>
  <si>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</si>
  <si>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</si>
  <si>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</si>
  <si>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</si>
  <si>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</si>
  <si>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</si>
  <si>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</si>
  <si>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</si>
  <si>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</si>
  <si>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</si>
  <si>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</si>
  <si>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</si>
  <si>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</si>
  <si>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</si>
  <si>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</si>
  <si>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</si>
  <si>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</si>
  <si>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</si>
  <si>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</si>
  <si>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</si>
  <si>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</si>
  <si>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</si>
  <si>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</si>
  <si>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</si>
  <si>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</si>
  <si>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</si>
  <si>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</si>
  <si>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</si>
  <si>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</si>
  <si>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</si>
  <si>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</si>
  <si>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</si>
  <si>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</si>
  <si>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</si>
  <si>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</si>
  <si>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</si>
  <si>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</si>
  <si>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</si>
  <si>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</si>
  <si>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</si>
  <si>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</si>
  <si>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</si>
  <si>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</si>
  <si>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</si>
  <si>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</si>
  <si>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</si>
  <si>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</si>
  <si>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</si>
  <si>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</si>
  <si>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</si>
  <si>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</si>
  <si>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</si>
  <si>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</si>
  <si>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</si>
  <si>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</si>
  <si>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</si>
  <si>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</si>
  <si>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</si>
  <si>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</si>
  <si>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</si>
  <si>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</si>
  <si>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</si>
  <si>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</si>
  <si>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</si>
  <si>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</si>
  <si>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</si>
  <si>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</si>
  <si>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</si>
  <si>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</si>
  <si>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</si>
  <si>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</si>
  <si>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</si>
  <si>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</si>
  <si>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</si>
  <si>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</si>
  <si>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</si>
  <si>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</si>
  <si>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</si>
  <si>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</si>
  <si>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</si>
  <si>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</si>
  <si>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</si>
  <si>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</si>
  <si>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</si>
  <si>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</si>
  <si>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</si>
  <si>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</si>
  <si>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</si>
  <si>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</si>
  <si>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</si>
  <si>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</si>
  <si>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</si>
  <si>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</si>
  <si>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</si>
  <si>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</si>
  <si>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</si>
  <si>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</si>
  <si>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</si>
  <si>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</si>
  <si>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</si>
  <si>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</si>
  <si>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</si>
  <si>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</si>
  <si>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</si>
  <si>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</si>
  <si>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</si>
  <si>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</si>
  <si>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</si>
  <si>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</si>
  <si>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</si>
  <si>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</si>
  <si>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</si>
  <si>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</si>
  <si>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</si>
  <si>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</si>
  <si>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</si>
  <si>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</si>
  <si>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</si>
  <si>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</si>
  <si>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</si>
  <si>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</si>
  <si>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</si>
  <si>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</si>
  <si>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</si>
  <si>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</si>
  <si>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</si>
  <si>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</si>
  <si>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</si>
  <si>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</si>
  <si>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</si>
  <si>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</si>
  <si>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</si>
  <si>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</si>
  <si>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</si>
  <si>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</si>
  <si>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</si>
  <si>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</si>
  <si>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</si>
  <si>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</si>
  <si>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</si>
  <si>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</si>
  <si>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</si>
  <si>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</si>
  <si>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</si>
  <si>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</si>
  <si>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</si>
  <si>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</si>
  <si>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</si>
  <si>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</si>
  <si>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</si>
  <si>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</si>
  <si>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</si>
  <si>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</si>
  <si>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</si>
  <si>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</si>
  <si>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</si>
  <si>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</si>
  <si>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</si>
  <si>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</si>
  <si>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</si>
  <si>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</si>
  <si>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</si>
  <si>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</si>
  <si>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</si>
  <si>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</si>
  <si>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</si>
  <si>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</si>
  <si>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</si>
  <si>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</si>
  <si>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</si>
  <si>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</si>
  <si>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</si>
  <si>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</si>
  <si>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</si>
  <si>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</si>
  <si>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</si>
  <si>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</si>
  <si>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</si>
  <si>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</si>
  <si>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</si>
  <si>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</si>
  <si>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</si>
  <si>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</si>
  <si>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</si>
  <si>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</si>
  <si>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</si>
  <si>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</si>
  <si>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</si>
  <si>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</si>
  <si>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</si>
  <si>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</si>
  <si>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</si>
  <si>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</si>
  <si>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</si>
  <si>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</si>
  <si>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</si>
  <si>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</si>
  <si>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</si>
  <si>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</si>
  <si>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</si>
  <si>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</si>
  <si>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</si>
  <si>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</si>
  <si>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</si>
  <si>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</si>
  <si>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</si>
  <si>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</si>
  <si>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</si>
  <si>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</si>
  <si>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</si>
  <si>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</si>
  <si>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</si>
  <si>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</si>
  <si>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</si>
  <si>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</si>
  <si>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</si>
  <si>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</si>
  <si>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</si>
  <si>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</si>
  <si>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</si>
  <si>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</si>
  <si>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</si>
  <si>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</si>
  <si>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</si>
  <si>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</si>
  <si>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</si>
  <si>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</si>
  <si>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</si>
  <si>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</si>
  <si>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</si>
  <si>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</si>
  <si>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</si>
  <si>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</si>
  <si>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</si>
  <si>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</si>
  <si>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</si>
  <si>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</si>
  <si>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</si>
  <si>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</si>
  <si>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</si>
  <si>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</si>
  <si>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</si>
  <si>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</si>
  <si>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</si>
  <si>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</si>
  <si>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</si>
  <si>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</si>
  <si>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</si>
  <si>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</si>
  <si>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</si>
  <si>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</si>
  <si>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</si>
  <si>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</si>
  <si>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</si>
  <si>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</si>
  <si>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</si>
  <si>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</si>
  <si>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</si>
  <si>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</si>
  <si>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</si>
  <si>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</si>
  <si>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</si>
  <si>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</si>
  <si>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</si>
  <si>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</si>
  <si>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</si>
  <si>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</si>
  <si>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</si>
  <si>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</si>
  <si>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</si>
  <si>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</si>
  <si>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</si>
  <si>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</si>
  <si>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</si>
  <si>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</si>
  <si>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</si>
  <si>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</si>
  <si>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</si>
  <si>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</si>
  <si>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</si>
  <si>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</si>
  <si>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</si>
  <si>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</si>
  <si>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</si>
  <si>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</si>
  <si>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</si>
  <si>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</si>
  <si>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</si>
  <si>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</si>
  <si>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</si>
  <si>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</si>
  <si>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</si>
  <si>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</si>
  <si>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</si>
  <si>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</si>
  <si>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</si>
  <si>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</si>
  <si>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</si>
  <si>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</si>
  <si>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</si>
  <si>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</si>
  <si>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</si>
  <si>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</si>
  <si>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</si>
  <si>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</si>
  <si>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</si>
  <si>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</si>
  <si>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</si>
  <si>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</si>
  <si>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</si>
  <si>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</si>
  <si>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</si>
  <si>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</si>
  <si>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</si>
  <si>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</si>
  <si>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</si>
  <si>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</si>
  <si>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</si>
  <si>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</si>
  <si>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</si>
  <si>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</si>
  <si>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</si>
  <si>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</si>
  <si>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</si>
  <si>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</si>
  <si>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</si>
  <si>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</si>
  <si>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</si>
  <si>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</si>
  <si>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</si>
  <si>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</si>
  <si>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</si>
  <si>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</si>
  <si>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</si>
  <si>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</si>
  <si>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</si>
  <si>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</si>
  <si>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</si>
  <si>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</si>
  <si>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</si>
  <si>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</si>
  <si>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</si>
  <si>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</si>
  <si>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</si>
  <si>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</si>
  <si>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</si>
  <si>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</si>
  <si>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</si>
  <si>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</si>
  <si>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</si>
  <si>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</si>
  <si>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</si>
  <si>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</si>
  <si>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</si>
  <si>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</si>
  <si>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</si>
  <si>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</si>
  <si>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</si>
  <si>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</si>
  <si>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</si>
  <si>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</si>
  <si>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</si>
  <si>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</si>
  <si>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</si>
  <si>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</si>
  <si>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</si>
  <si>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</si>
  <si>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</si>
  <si>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</si>
  <si>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</si>
  <si>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</si>
  <si>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</si>
  <si>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</si>
  <si>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</si>
  <si>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</si>
  <si>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</si>
  <si>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</si>
  <si>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</si>
  <si>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</si>
  <si>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</si>
  <si>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</si>
  <si>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</si>
  <si>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</si>
  <si>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</si>
  <si>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</si>
  <si>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</si>
  <si>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</si>
  <si>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</si>
  <si>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</si>
  <si>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</si>
  <si>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</si>
  <si>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</si>
  <si>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</si>
  <si>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</si>
  <si>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</si>
  <si>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</si>
  <si>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</si>
  <si>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</si>
  <si>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</si>
  <si>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</si>
  <si>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</si>
  <si>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</si>
  <si>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</si>
  <si>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</si>
  <si>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</si>
  <si>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</si>
  <si>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</si>
  <si>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</si>
  <si>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</si>
  <si>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</si>
  <si>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</si>
  <si>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</si>
  <si>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</si>
  <si>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</si>
  <si>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</si>
  <si>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</si>
  <si>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</si>
  <si>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</si>
  <si>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</si>
  <si>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</si>
  <si>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</si>
  <si>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</si>
  <si>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</si>
  <si>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</si>
  <si>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</si>
  <si>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</si>
  <si>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</si>
  <si>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</si>
  <si>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</si>
  <si>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</si>
  <si>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</si>
  <si>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</si>
  <si>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</si>
  <si>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</si>
  <si>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</si>
  <si>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</si>
  <si>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</si>
  <si>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</si>
  <si>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</si>
  <si>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</si>
  <si>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</si>
  <si>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</si>
  <si>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</si>
  <si>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</si>
  <si>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</si>
  <si>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</si>
  <si>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</si>
  <si>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</si>
  <si>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</si>
  <si>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</si>
  <si>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</si>
  <si>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</si>
  <si>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</si>
  <si>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</si>
  <si>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</si>
  <si>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</si>
  <si>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</si>
  <si>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</si>
  <si>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</si>
  <si>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</si>
  <si>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</si>
  <si>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</si>
  <si>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</si>
  <si>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</si>
  <si>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</si>
  <si>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</si>
  <si>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</si>
  <si>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</si>
  <si>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</si>
  <si>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</si>
  <si>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</si>
  <si>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</si>
  <si>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</si>
  <si>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</si>
  <si>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</si>
  <si>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</si>
  <si>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</si>
  <si>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</si>
  <si>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</si>
  <si>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</si>
  <si>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</si>
  <si>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</si>
  <si>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</si>
  <si>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</si>
  <si>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</si>
  <si>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</si>
  <si>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</si>
  <si>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</si>
  <si>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</si>
  <si>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</si>
  <si>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</si>
  <si>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</si>
  <si>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</si>
  <si>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</si>
  <si>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</si>
  <si>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</si>
  <si>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</si>
  <si>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</si>
  <si>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</si>
  <si>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</si>
  <si>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</si>
  <si>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</si>
  <si>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</si>
  <si>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</si>
  <si>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</si>
  <si>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</si>
  <si>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</si>
  <si>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</si>
  <si>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</si>
  <si>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</si>
  <si>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</si>
  <si>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</si>
  <si>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</si>
  <si>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</si>
  <si>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</si>
  <si>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</si>
  <si>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</si>
  <si>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</si>
  <si>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</si>
  <si>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</si>
  <si>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</si>
  <si>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</si>
  <si>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</si>
  <si>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</si>
  <si>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</si>
  <si>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</si>
  <si>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</si>
  <si>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</si>
  <si>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</si>
  <si>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</si>
  <si>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</si>
  <si>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</si>
  <si>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</si>
  <si>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</si>
  <si>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</si>
  <si>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</si>
  <si>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</si>
  <si>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</si>
  <si>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</si>
  <si>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</si>
  <si>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</si>
  <si>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</si>
  <si>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</si>
  <si>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</si>
  <si>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</si>
  <si>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</si>
  <si>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</si>
  <si>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</si>
  <si>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</si>
  <si>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</si>
  <si>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</si>
  <si>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</si>
  <si>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</si>
  <si>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</si>
  <si>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</si>
  <si>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</si>
  <si>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</si>
  <si>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</si>
  <si>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</si>
  <si>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</si>
  <si>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</si>
  <si>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</si>
  <si>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</si>
  <si>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</si>
  <si>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</si>
  <si>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</si>
  <si>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</si>
  <si>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</si>
  <si>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</si>
  <si>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</si>
  <si>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</si>
  <si>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</si>
  <si>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</si>
  <si>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</si>
  <si>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</si>
  <si>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</si>
  <si>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</si>
  <si>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</si>
  <si>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</si>
  <si>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</si>
  <si>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</si>
  <si>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</si>
  <si>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</si>
  <si>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</si>
  <si>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</si>
  <si>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</si>
  <si>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</si>
  <si>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</si>
  <si>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</si>
  <si>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</si>
  <si>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</si>
  <si>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</si>
  <si>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</si>
  <si>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</si>
  <si>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</si>
  <si>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</si>
  <si>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</si>
  <si>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</si>
  <si>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</si>
  <si>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</si>
  <si>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</si>
  <si>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</si>
  <si>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</si>
  <si>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</si>
  <si>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</si>
  <si>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</si>
  <si>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</si>
  <si>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</si>
  <si>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</si>
  <si>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</si>
  <si>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</si>
  <si>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</si>
  <si>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</si>
  <si>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</si>
  <si>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</si>
  <si>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</si>
  <si>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</si>
  <si>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</si>
  <si>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</si>
  <si>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</si>
  <si>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</si>
  <si>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</si>
  <si>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</si>
  <si>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</si>
  <si>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</si>
  <si>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</si>
  <si>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</si>
  <si>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</si>
  <si>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</si>
  <si>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</si>
  <si>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</si>
  <si>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</si>
  <si>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</si>
  <si>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</si>
  <si>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</si>
  <si>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</si>
  <si>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</si>
  <si>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</si>
  <si>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</si>
  <si>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</si>
  <si>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</si>
  <si>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</si>
  <si>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</si>
  <si>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</si>
  <si>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</si>
  <si>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</si>
  <si>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</si>
  <si>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</si>
  <si>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</si>
  <si>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</si>
  <si>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</si>
  <si>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</si>
  <si>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</si>
  <si>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</si>
  <si>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</si>
  <si>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</si>
  <si>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</si>
  <si>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</si>
  <si>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</si>
  <si>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</si>
  <si>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</si>
  <si>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</si>
  <si>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</si>
  <si>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</si>
  <si>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</si>
  <si>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</si>
  <si>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</si>
  <si>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</si>
  <si>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</si>
  <si>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</si>
  <si>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</si>
  <si>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</si>
  <si>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</si>
  <si>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</si>
  <si>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</si>
  <si>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</si>
  <si>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</si>
  <si>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</si>
  <si>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</si>
  <si>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</si>
  <si>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</si>
  <si>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</si>
  <si>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</si>
  <si>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</si>
  <si>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</si>
  <si>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</si>
  <si>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</si>
  <si>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</si>
  <si>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</si>
  <si>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</si>
  <si>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</si>
  <si>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</si>
  <si>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</si>
  <si>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</si>
  <si>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</si>
  <si>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</si>
  <si>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</si>
  <si>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</si>
  <si>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</si>
  <si>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</si>
  <si>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</si>
  <si>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</si>
  <si>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</si>
  <si>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</si>
  <si>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</si>
  <si>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</si>
  <si>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</si>
  <si>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</si>
  <si>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</si>
  <si>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</si>
  <si>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</si>
  <si>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</si>
  <si>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</si>
  <si>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</si>
  <si>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</si>
  <si>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</si>
  <si>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</si>
  <si>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</si>
  <si>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</si>
  <si>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</si>
  <si>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</si>
  <si>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</si>
  <si>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</si>
  <si>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</si>
  <si>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</si>
  <si>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</si>
  <si>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</si>
  <si>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</si>
  <si>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</si>
  <si>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</si>
  <si>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</si>
  <si>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</si>
  <si>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</si>
  <si>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</si>
  <si>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</si>
  <si>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</si>
  <si>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</si>
  <si>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</si>
  <si>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</si>
  <si>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</si>
  <si>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</si>
  <si>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</si>
  <si>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</si>
  <si>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</si>
  <si>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</si>
  <si>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</si>
  <si>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</si>
  <si>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</si>
  <si>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</si>
  <si>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</si>
  <si>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</si>
  <si>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</si>
  <si>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</si>
  <si>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</si>
  <si>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</si>
  <si>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</si>
  <si>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</si>
  <si>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</si>
  <si>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</si>
  <si>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</si>
  <si>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</si>
  <si>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</si>
  <si>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</si>
  <si>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</si>
  <si>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</si>
  <si>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</si>
  <si>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</si>
  <si>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</si>
  <si>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</si>
  <si>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</si>
  <si>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</si>
  <si>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</si>
  <si>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</si>
  <si>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</si>
  <si>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</si>
  <si>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</si>
  <si>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</si>
  <si>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</si>
  <si>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</si>
  <si>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</si>
  <si>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</si>
  <si>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</si>
  <si>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</si>
  <si>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</si>
  <si>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</si>
  <si>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</si>
  <si>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</si>
  <si>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</si>
  <si>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</si>
  <si>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</si>
  <si>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</si>
  <si>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</si>
  <si>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</si>
  <si>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</si>
  <si>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</si>
  <si>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</si>
  <si>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</si>
  <si>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</si>
  <si>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</si>
  <si>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</si>
  <si>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</si>
  <si>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</si>
  <si>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</si>
  <si>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</si>
  <si>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</si>
  <si>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</si>
  <si>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</si>
  <si>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</si>
  <si>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</si>
  <si>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</si>
  <si>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</si>
  <si>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</si>
  <si>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</si>
  <si>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</si>
  <si>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</si>
  <si>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</si>
  <si>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</si>
  <si>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</si>
  <si>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</si>
  <si>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</si>
  <si>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</si>
  <si>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</si>
  <si>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</si>
  <si>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</si>
  <si>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</si>
  <si>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</si>
  <si>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</si>
  <si>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</si>
  <si>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</si>
  <si>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</si>
  <si>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</si>
  <si>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</si>
  <si>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</si>
  <si>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</si>
  <si>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</si>
  <si>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</si>
  <si>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</si>
  <si>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</si>
  <si>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</si>
  <si>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</si>
  <si>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</si>
  <si>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</si>
  <si>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</si>
  <si>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</si>
  <si>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</si>
  <si>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</si>
  <si>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</si>
  <si>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</si>
  <si>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</si>
  <si>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</si>
  <si>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</si>
  <si>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</si>
  <si>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</si>
  <si>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</si>
  <si>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</si>
  <si>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</si>
  <si>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</si>
  <si>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</si>
  <si>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</si>
  <si>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</si>
  <si>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</si>
  <si>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</si>
  <si>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</si>
  <si>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</si>
  <si>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</si>
  <si>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</si>
  <si>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</si>
  <si>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</si>
  <si>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</si>
  <si>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</si>
  <si>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</si>
  <si>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</si>
  <si>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</si>
  <si>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</si>
  <si>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</si>
  <si>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</si>
  <si>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</si>
  <si>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</si>
  <si>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</si>
  <si>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</si>
  <si>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</si>
  <si>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</si>
  <si>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</si>
  <si>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</si>
  <si>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</si>
  <si>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</si>
  <si>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</si>
  <si>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</si>
  <si>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</si>
  <si>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</si>
  <si>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</si>
  <si>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</si>
  <si>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</si>
  <si>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</si>
  <si>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</si>
  <si>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</si>
  <si>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</si>
  <si>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</si>
  <si>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</si>
  <si>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</si>
  <si>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</si>
  <si>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</si>
  <si>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</si>
  <si>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</si>
  <si>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</si>
  <si>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</si>
  <si>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</si>
  <si>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</si>
  <si>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</si>
  <si>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</si>
  <si>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</si>
  <si>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</si>
  <si>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</si>
  <si>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</si>
  <si>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</si>
  <si>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</si>
  <si>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</si>
  <si>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</si>
  <si>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</si>
  <si>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</si>
  <si>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</si>
  <si>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</si>
  <si>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</si>
  <si>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</si>
  <si>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</si>
  <si>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</si>
  <si>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</si>
  <si>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</si>
  <si>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</si>
  <si>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</si>
  <si>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</si>
  <si>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</si>
  <si>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</si>
  <si>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</si>
  <si>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</si>
  <si>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</si>
  <si>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</si>
  <si>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</si>
  <si>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</si>
  <si>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</si>
  <si>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</si>
  <si>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</si>
  <si>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</si>
  <si>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</si>
  <si>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</si>
  <si>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</si>
  <si>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</si>
  <si>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</si>
  <si>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</si>
  <si>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</si>
  <si>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</si>
  <si>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</si>
  <si>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</si>
  <si>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</si>
  <si>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</si>
  <si>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</si>
  <si>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</si>
  <si>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</si>
  <si>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</si>
  <si>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</si>
  <si>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</si>
  <si>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</si>
  <si>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</si>
  <si>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</si>
  <si>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</si>
  <si>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</si>
  <si>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</si>
  <si>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</si>
  <si>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</si>
  <si>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</si>
  <si>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</si>
  <si>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</si>
  <si>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</si>
  <si>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</si>
  <si>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</si>
  <si>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</si>
  <si>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</si>
  <si>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</si>
  <si>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</si>
  <si>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</si>
  <si>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</si>
  <si>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</si>
  <si>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</si>
  <si>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</si>
  <si>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</si>
  <si>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</si>
  <si>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</si>
  <si>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</si>
  <si>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</si>
  <si>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</si>
  <si>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</si>
  <si>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</si>
  <si>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</si>
  <si>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</si>
  <si>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</si>
  <si>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</si>
  <si>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</si>
  <si>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</si>
  <si>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</si>
  <si>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</si>
  <si>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</si>
  <si>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</si>
  <si>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</si>
  <si>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</si>
  <si>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</si>
  <si>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</si>
  <si>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</si>
  <si>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</si>
  <si>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</si>
  <si>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</si>
  <si>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</si>
  <si>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</si>
  <si>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</si>
  <si>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</si>
  <si>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</si>
  <si>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</si>
  <si>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</si>
  <si>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</si>
  <si>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</si>
  <si>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</si>
  <si>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</si>
  <si>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</si>
  <si>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</si>
  <si>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</si>
  <si>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</si>
  <si>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</si>
  <si>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</si>
  <si>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</si>
  <si>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</si>
  <si>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</si>
  <si>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</si>
  <si>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</si>
  <si>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</si>
  <si>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</si>
  <si>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</si>
  <si>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</si>
  <si>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</si>
  <si>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</si>
  <si>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</si>
  <si>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</si>
  <si>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</si>
  <si>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</si>
  <si>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</si>
  <si>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</si>
  <si>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</si>
  <si>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</si>
  <si>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</si>
  <si>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</si>
  <si>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</si>
  <si>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</si>
  <si>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</si>
  <si>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</si>
  <si>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</si>
  <si>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</si>
  <si>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</si>
  <si>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</si>
  <si>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</si>
  <si>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</si>
  <si>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</si>
  <si>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</si>
  <si>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</si>
  <si>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</si>
  <si>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</si>
  <si>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</si>
  <si>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</si>
  <si>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</si>
  <si>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</si>
  <si>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</si>
  <si>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</si>
  <si>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</si>
  <si>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</si>
  <si>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</si>
  <si>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</si>
  <si>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</si>
  <si>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</si>
  <si>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</si>
  <si>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</si>
  <si>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</si>
  <si>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</si>
  <si>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</si>
  <si>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</si>
  <si>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</si>
  <si>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</si>
  <si>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</si>
  <si>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</si>
  <si>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</si>
  <si>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</si>
  <si>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</si>
  <si>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</si>
  <si>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</si>
  <si>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</si>
  <si>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</si>
  <si>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</si>
  <si>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</si>
  <si>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</si>
  <si>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</si>
  <si>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</si>
  <si>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</si>
  <si>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</si>
  <si>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</si>
  <si>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</si>
  <si>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</si>
  <si>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</si>
  <si>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</si>
  <si>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</si>
  <si>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</si>
  <si>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</si>
  <si>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</si>
  <si>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</si>
  <si>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</si>
  <si>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</si>
  <si>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</si>
  <si>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</si>
  <si>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</si>
  <si>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</si>
  <si>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</si>
  <si>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</si>
  <si>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</si>
  <si>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</si>
  <si>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</si>
  <si>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</si>
  <si>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</si>
  <si>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</si>
  <si>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</si>
  <si>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</si>
  <si>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</si>
  <si>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</si>
  <si>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</si>
  <si>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</si>
  <si>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</si>
  <si>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</si>
  <si>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</si>
  <si>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</si>
  <si>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</si>
  <si>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</si>
  <si>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</si>
  <si>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</si>
  <si>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</si>
  <si>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</si>
  <si>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</si>
  <si>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</si>
  <si>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</si>
  <si>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</si>
  <si>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</si>
  <si>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</si>
  <si>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</si>
  <si>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</si>
  <si>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</si>
  <si>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</si>
  <si>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</si>
  <si>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</si>
  <si>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</si>
  <si>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</si>
  <si>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</si>
  <si>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</si>
  <si>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</si>
  <si>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</si>
  <si>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</si>
  <si>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</si>
  <si>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</si>
  <si>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</si>
  <si>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</si>
  <si>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</si>
  <si>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</si>
  <si>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</si>
  <si>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</si>
  <si>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</si>
  <si>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</si>
  <si>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</si>
  <si>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</si>
  <si>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</si>
  <si>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</si>
  <si>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</si>
  <si>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</si>
  <si>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</si>
  <si>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</si>
  <si>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</si>
  <si>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</si>
  <si>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</si>
  <si>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</si>
  <si>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</si>
  <si>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</si>
  <si>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</si>
  <si>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</si>
  <si>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</si>
  <si>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</si>
  <si>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</si>
  <si>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</si>
  <si>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</si>
  <si>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</si>
  <si>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</si>
  <si>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</si>
  <si>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</si>
  <si>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</si>
  <si>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</si>
  <si>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</si>
  <si>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</si>
  <si>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</si>
  <si>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</si>
  <si>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</si>
  <si>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</si>
  <si>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</si>
  <si>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</si>
  <si>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</si>
  <si>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</si>
  <si>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</si>
  <si>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</si>
  <si>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</si>
  <si>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</si>
  <si>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</si>
  <si>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</si>
  <si>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</si>
  <si>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</si>
  <si>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</si>
  <si>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</si>
  <si>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</si>
  <si>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</si>
  <si>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</si>
  <si>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</si>
  <si>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</si>
  <si>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</si>
  <si>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</si>
  <si>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</si>
  <si>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</si>
  <si>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</si>
  <si>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</si>
  <si>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</si>
  <si>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</si>
  <si>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</si>
  <si>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</si>
  <si>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</si>
  <si>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</si>
  <si>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</si>
  <si>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</si>
  <si>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</si>
  <si>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</si>
  <si>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</si>
  <si>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</si>
  <si>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</si>
  <si>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</si>
  <si>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</si>
  <si>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</si>
  <si>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</si>
  <si>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</si>
  <si>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</si>
  <si>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</si>
  <si>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</si>
  <si>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</si>
  <si>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</si>
  <si>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</si>
  <si>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</si>
  <si>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</si>
  <si>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</si>
  <si>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</si>
  <si>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</si>
  <si>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</si>
  <si>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</si>
  <si>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</si>
  <si>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</si>
  <si>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</si>
  <si>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</si>
  <si>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</si>
  <si>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</si>
  <si>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</si>
  <si>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</si>
  <si>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</si>
  <si>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</si>
  <si>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</si>
  <si>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</si>
  <si>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</si>
  <si>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</si>
  <si>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</si>
  <si>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</si>
  <si>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</si>
  <si>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</si>
  <si>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</si>
  <si>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</si>
  <si>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</si>
  <si>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</si>
  <si>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</si>
  <si>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</si>
  <si>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</si>
  <si>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</si>
  <si>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</si>
  <si>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</si>
  <si>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</si>
  <si>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</si>
  <si>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</si>
  <si>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</si>
  <si>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</si>
  <si>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</si>
  <si>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</si>
  <si>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</si>
  <si>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</si>
  <si>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</si>
  <si>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</si>
  <si>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</si>
  <si>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</si>
  <si>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</si>
  <si>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</si>
  <si>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</si>
  <si>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</si>
  <si>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</si>
  <si>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</si>
  <si>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</si>
  <si>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</si>
  <si>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</si>
  <si>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</si>
  <si>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</si>
  <si>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</si>
  <si>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</si>
  <si>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</si>
  <si>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</si>
  <si>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</si>
  <si>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</si>
  <si>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</si>
  <si>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</si>
  <si>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</si>
  <si>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</si>
  <si>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</si>
  <si>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</si>
  <si>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</si>
  <si>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</si>
  <si>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</si>
  <si>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</si>
  <si>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</si>
  <si>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</si>
  <si>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</si>
  <si>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</si>
  <si>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</si>
  <si>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</si>
  <si>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</si>
  <si>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</si>
  <si>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</si>
  <si>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</si>
  <si>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</si>
  <si>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</si>
  <si>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</si>
  <si>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</si>
  <si>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</si>
  <si>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</si>
  <si>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</si>
  <si>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</si>
  <si>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</si>
  <si>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</si>
  <si>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</si>
  <si>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</si>
  <si>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</si>
  <si>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</si>
  <si>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</si>
  <si>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</si>
  <si>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</si>
  <si>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</si>
  <si>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</si>
  <si>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</si>
  <si>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</si>
  <si>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</si>
  <si>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</si>
  <si>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</si>
  <si>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</si>
  <si>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</si>
  <si>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</si>
  <si>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</si>
  <si>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</si>
  <si>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</si>
  <si>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</si>
  <si>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</si>
  <si>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</si>
  <si>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</si>
  <si>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</si>
  <si>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</si>
  <si>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</si>
  <si>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</si>
  <si>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</si>
  <si>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</si>
  <si>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</si>
  <si>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</si>
  <si>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</si>
  <si>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</si>
  <si>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</si>
  <si>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</si>
  <si>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</si>
  <si>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</si>
  <si>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</si>
  <si>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</si>
  <si>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</si>
  <si>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</si>
  <si>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</si>
  <si>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</si>
  <si>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</si>
  <si>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</si>
  <si>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</si>
  <si>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</si>
  <si>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</si>
  <si>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</si>
  <si>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</si>
  <si>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</si>
  <si>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</si>
  <si>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</si>
  <si>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</si>
  <si>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</si>
  <si>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</si>
  <si>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</si>
  <si>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</si>
  <si>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</si>
  <si>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</si>
  <si>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</si>
  <si>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</si>
  <si>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</si>
  <si>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</si>
  <si>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</si>
  <si>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</si>
  <si>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</si>
  <si>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</si>
  <si>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</si>
  <si>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</si>
  <si>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</si>
  <si>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</si>
  <si>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</si>
  <si>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</si>
  <si>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</si>
  <si>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</si>
  <si>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</si>
  <si>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</si>
  <si>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</si>
  <si>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</si>
  <si>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</si>
  <si>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</si>
  <si>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</si>
  <si>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</si>
  <si>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</si>
  <si>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</si>
  <si>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</si>
  <si>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</si>
  <si>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</si>
  <si>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</si>
  <si>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</si>
  <si>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</si>
  <si>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</si>
  <si>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</si>
  <si>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</si>
  <si>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</si>
  <si>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</si>
  <si>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</si>
  <si>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</si>
  <si>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</si>
  <si>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</si>
  <si>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</si>
  <si>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</si>
  <si>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</si>
  <si>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</si>
  <si>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</si>
  <si>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</si>
  <si>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</si>
  <si>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</si>
  <si>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</si>
  <si>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</si>
  <si>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</si>
  <si>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</si>
  <si>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</si>
  <si>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</si>
  <si>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</si>
  <si>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</si>
  <si>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</si>
  <si>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</si>
  <si>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</si>
  <si>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</si>
  <si>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</si>
  <si>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</si>
  <si>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</si>
  <si>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</si>
  <si>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</si>
  <si>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</si>
  <si>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</si>
  <si>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</si>
  <si>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</si>
  <si>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</si>
  <si>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</si>
  <si>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</si>
  <si>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</si>
  <si>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</si>
  <si>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</si>
  <si>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</si>
  <si>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</si>
  <si>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</si>
  <si>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</si>
  <si>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</si>
  <si>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</si>
  <si>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</si>
  <si>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</si>
  <si>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</si>
  <si>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</si>
  <si>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</si>
  <si>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</si>
  <si>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</si>
  <si>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</si>
  <si>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</si>
  <si>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</si>
  <si>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</si>
  <si>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</si>
  <si>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</si>
  <si>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</si>
  <si>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</si>
  <si>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</si>
  <si>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</si>
  <si>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</si>
  <si>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</si>
  <si>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</si>
  <si>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</si>
  <si>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</si>
  <si>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</si>
  <si>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</si>
  <si>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</si>
  <si>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</si>
  <si>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</si>
  <si>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</si>
  <si>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</si>
  <si>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</si>
  <si>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</si>
  <si>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</si>
  <si>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</si>
  <si>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</si>
  <si>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</si>
  <si>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</si>
  <si>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</si>
  <si>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</si>
  <si>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</si>
  <si>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</si>
  <si>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</si>
  <si>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</si>
  <si>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</si>
  <si>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</si>
  <si>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</si>
  <si>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</si>
  <si>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</si>
  <si>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</si>
  <si>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</si>
  <si>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</si>
  <si>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</si>
  <si>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</si>
  <si>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</si>
  <si>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</si>
  <si>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</si>
  <si>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</si>
  <si>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</si>
  <si>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</si>
  <si>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</si>
  <si>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</si>
  <si>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</si>
  <si>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</si>
  <si>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</si>
  <si>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</si>
  <si>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</si>
  <si>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</si>
  <si>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</si>
  <si>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</si>
  <si>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</si>
  <si>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</si>
  <si>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</si>
  <si>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</si>
  <si>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</si>
  <si>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</si>
  <si>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</si>
  <si>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</si>
  <si>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</si>
  <si>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</si>
  <si>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</si>
  <si>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</si>
  <si>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</si>
  <si>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</si>
  <si>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</si>
  <si>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</si>
  <si>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</si>
  <si>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</si>
  <si>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</si>
  <si>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</si>
  <si>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</si>
  <si>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</si>
  <si>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</si>
  <si>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</si>
  <si>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</si>
  <si>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</si>
  <si>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</si>
  <si>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</si>
  <si>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</si>
  <si>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</si>
  <si>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</si>
  <si>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</si>
  <si>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</si>
  <si>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</si>
  <si>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</si>
  <si>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</si>
  <si>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</si>
  <si>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</si>
  <si>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</si>
  <si>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</si>
  <si>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</si>
  <si>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</si>
  <si>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</si>
  <si>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</si>
  <si>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</si>
  <si>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</si>
  <si>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</si>
  <si>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</si>
  <si>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</si>
  <si>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</si>
  <si>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</si>
  <si>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</si>
  <si>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</si>
  <si>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</si>
  <si>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</si>
  <si>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</si>
  <si>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</si>
  <si>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</si>
  <si>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</si>
  <si>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</si>
  <si>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</si>
  <si>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</si>
  <si>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</si>
  <si>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</si>
  <si>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</si>
  <si>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</si>
  <si>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</si>
  <si>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</si>
  <si>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</si>
  <si>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</si>
  <si>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</si>
  <si>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</si>
  <si>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</si>
  <si>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</si>
  <si>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</si>
  <si>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</si>
  <si>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</si>
  <si>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</si>
  <si>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</si>
  <si>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</si>
  <si>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</si>
  <si>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</si>
  <si>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</si>
  <si>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</si>
  <si>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</si>
  <si>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</si>
  <si>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</si>
  <si>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</si>
  <si>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</si>
  <si>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</si>
  <si>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</si>
  <si>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</si>
  <si>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</si>
  <si>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</si>
  <si>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</si>
  <si>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</si>
  <si>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</si>
  <si>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</si>
  <si>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</si>
  <si>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</si>
  <si>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</si>
  <si>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</si>
  <si>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</si>
  <si>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</si>
  <si>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</si>
  <si>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</si>
  <si>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</si>
  <si>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</si>
  <si>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</si>
  <si>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</si>
  <si>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</si>
  <si>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</si>
  <si>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</si>
  <si>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</si>
  <si>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</si>
  <si>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</si>
  <si>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</si>
  <si>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</si>
  <si>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</si>
  <si>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</si>
  <si>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</si>
  <si>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</si>
  <si>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</si>
  <si>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</si>
  <si>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</si>
  <si>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</si>
  <si>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</si>
  <si>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</si>
  <si>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</si>
  <si>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</si>
  <si>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</si>
  <si>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</si>
  <si>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</si>
  <si>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</si>
  <si>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</si>
  <si>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</si>
  <si>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</si>
  <si>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</si>
  <si>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</si>
  <si>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</si>
  <si>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</si>
  <si>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</si>
  <si>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</si>
  <si>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</si>
  <si>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</si>
  <si>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</si>
  <si>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</si>
  <si>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</si>
  <si>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</si>
  <si>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</si>
  <si>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</si>
  <si>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</si>
  <si>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</si>
  <si>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</si>
  <si>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</si>
  <si>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</si>
  <si>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</si>
  <si>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</si>
  <si>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</si>
  <si>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</si>
  <si>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</si>
  <si>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</si>
  <si>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</si>
  <si>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</si>
  <si>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</si>
  <si>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</si>
  <si>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</si>
  <si>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</si>
  <si>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</si>
  <si>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</si>
  <si>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</si>
  <si>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</si>
  <si>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</si>
  <si>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</si>
  <si>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</si>
  <si>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</si>
  <si>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</si>
  <si>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</si>
  <si>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</si>
  <si>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</si>
  <si>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</si>
  <si>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</si>
  <si>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</si>
  <si>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</si>
  <si>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</si>
  <si>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</si>
  <si>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</si>
  <si>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</si>
  <si>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</si>
  <si>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</si>
  <si>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</si>
  <si>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</si>
  <si>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</si>
  <si>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</si>
  <si>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</si>
  <si>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</si>
  <si>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</si>
  <si>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</si>
  <si>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</si>
  <si>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</si>
  <si>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</si>
  <si>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</si>
  <si>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</si>
  <si>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</si>
  <si>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</si>
  <si>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</si>
  <si>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</si>
  <si>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</si>
  <si>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</si>
  <si>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</si>
  <si>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</si>
  <si>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</si>
  <si>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</si>
  <si>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</si>
  <si>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</si>
  <si>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</si>
  <si>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</si>
  <si>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</si>
  <si>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</si>
  <si>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</si>
  <si>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</si>
  <si>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</si>
  <si>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</si>
  <si>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</si>
  <si>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</si>
  <si>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</si>
  <si>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</si>
  <si>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</si>
  <si>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</si>
  <si>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</si>
  <si>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</si>
  <si>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</si>
  <si>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</si>
  <si>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</si>
  <si>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</si>
  <si>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</si>
  <si>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</si>
  <si>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</si>
  <si>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</si>
  <si>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</si>
  <si>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</si>
  <si>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</si>
  <si>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</si>
  <si>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</si>
  <si>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</si>
  <si>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</si>
  <si>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</si>
  <si>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</si>
  <si>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</si>
  <si>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</si>
  <si>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</si>
  <si>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</si>
  <si>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</si>
  <si>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</si>
  <si>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</si>
  <si>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</si>
  <si>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</si>
  <si>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</si>
  <si>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</si>
  <si>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</si>
  <si>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</si>
  <si>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</si>
  <si>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</si>
  <si>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</si>
  <si>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</si>
  <si>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</si>
  <si>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</si>
  <si>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</si>
  <si>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</si>
  <si>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</si>
  <si>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</si>
  <si>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</si>
  <si>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</si>
  <si>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</si>
  <si>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</si>
  <si>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</si>
  <si>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</si>
  <si>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</si>
  <si>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</si>
  <si>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</si>
  <si>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</si>
  <si>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</si>
  <si>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</si>
  <si>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</si>
  <si>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</si>
  <si>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</si>
  <si>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</si>
  <si>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</si>
  <si>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</si>
  <si>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</si>
  <si>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</si>
  <si>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</si>
  <si>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</si>
  <si>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</si>
  <si>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</si>
  <si>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</si>
  <si>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</si>
  <si>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</si>
  <si>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</si>
  <si>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</si>
  <si>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</si>
  <si>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</si>
  <si>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</si>
  <si>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</si>
  <si>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</si>
  <si>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</si>
  <si>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</si>
  <si>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</si>
  <si>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</si>
  <si>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</si>
  <si>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</si>
  <si>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</si>
  <si>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</si>
  <si>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</si>
  <si>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</si>
  <si>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</si>
  <si>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</si>
  <si>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</si>
  <si>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</si>
  <si>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</si>
  <si>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</si>
  <si>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</si>
  <si>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</si>
  <si>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</si>
  <si>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</si>
  <si>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</si>
  <si>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</si>
  <si>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</si>
  <si>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</si>
  <si>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</si>
  <si>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</si>
  <si>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</si>
  <si>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</si>
  <si>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</si>
  <si>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</si>
  <si>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</si>
  <si>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</si>
  <si>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</si>
  <si>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</si>
  <si>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</si>
  <si>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</si>
  <si>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</si>
  <si>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</si>
  <si>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</si>
  <si>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</si>
  <si>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</si>
  <si>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</si>
  <si>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</si>
  <si>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</si>
  <si>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</si>
  <si>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</si>
  <si>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</si>
  <si>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</si>
  <si>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</si>
  <si>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</si>
  <si>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</si>
  <si>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</si>
  <si>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</si>
  <si>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</si>
  <si>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</si>
  <si>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</si>
  <si>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</si>
  <si>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</si>
  <si>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</si>
  <si>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</si>
  <si>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</si>
  <si>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</si>
  <si>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</si>
  <si>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</si>
  <si>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</si>
  <si>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</si>
  <si>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</si>
  <si>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</si>
  <si>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</si>
  <si>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</si>
  <si>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</si>
  <si>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</si>
  <si>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</si>
  <si>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</si>
  <si>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</si>
  <si>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</si>
  <si>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</si>
  <si>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</si>
  <si>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</si>
  <si>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</si>
  <si>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</si>
  <si>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</si>
  <si>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</si>
  <si>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</si>
  <si>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</si>
  <si>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</si>
  <si>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</si>
  <si>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</si>
  <si>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</si>
  <si>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</si>
  <si>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</si>
  <si>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</si>
  <si>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</si>
  <si>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</si>
  <si>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</si>
  <si>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</si>
  <si>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</si>
  <si>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</si>
  <si>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</si>
  <si>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</si>
  <si>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</si>
  <si>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</si>
  <si>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</si>
  <si>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</si>
  <si>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</si>
  <si>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</si>
  <si>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</si>
  <si>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</si>
  <si>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</si>
  <si>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</si>
  <si>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</si>
  <si>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</si>
  <si>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</si>
  <si>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</si>
  <si>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</si>
  <si>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</si>
  <si>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</si>
  <si>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</si>
  <si>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</si>
  <si>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</si>
  <si>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</si>
  <si>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</si>
  <si>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</si>
  <si>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</si>
  <si>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</si>
  <si>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</si>
  <si>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</si>
  <si>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</si>
  <si>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</si>
  <si>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</si>
  <si>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</si>
  <si>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</si>
  <si>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</si>
  <si>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</si>
  <si>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</si>
  <si>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</si>
  <si>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</si>
  <si>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</si>
  <si>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</si>
  <si>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</si>
  <si>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</si>
  <si>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</si>
  <si>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</si>
  <si>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</si>
  <si>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</si>
  <si>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</si>
  <si>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</si>
  <si>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</si>
  <si>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</si>
  <si>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</si>
  <si>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</si>
  <si>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</si>
  <si>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</si>
  <si>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</si>
  <si>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</si>
  <si>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</si>
  <si>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</si>
  <si>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</si>
  <si>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</si>
  <si>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</si>
  <si>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</si>
  <si>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</si>
  <si>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</si>
  <si>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</si>
  <si>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</si>
  <si>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</si>
  <si>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</si>
  <si>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</si>
  <si>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</si>
  <si>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</si>
  <si>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</si>
  <si>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</si>
  <si>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</si>
  <si>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</si>
  <si>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</si>
  <si>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</si>
  <si>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</si>
  <si>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</si>
  <si>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</si>
  <si>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</si>
  <si>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</si>
  <si>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</si>
  <si>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</si>
  <si>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</si>
  <si>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</si>
  <si>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</si>
  <si>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</si>
  <si>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</si>
  <si>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</si>
  <si>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</si>
  <si>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</si>
  <si>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</si>
  <si>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</si>
  <si>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</si>
  <si>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</si>
  <si>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</si>
  <si>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</si>
  <si>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</si>
  <si>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</si>
  <si>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</si>
  <si>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</si>
  <si>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</si>
  <si>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</si>
  <si>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</si>
  <si>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</si>
  <si>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</si>
  <si>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</si>
  <si>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</si>
  <si>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</si>
  <si>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</si>
  <si>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</si>
  <si>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</si>
  <si>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</si>
  <si>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</si>
  <si>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</si>
  <si>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</si>
  <si>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</si>
  <si>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</si>
  <si>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</si>
  <si>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</si>
  <si>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</si>
  <si>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</si>
  <si>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</si>
  <si>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</si>
  <si>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</si>
  <si>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</si>
  <si>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</si>
  <si>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</si>
  <si>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</si>
  <si>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</si>
  <si>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</si>
  <si>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</si>
  <si>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</si>
  <si>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</si>
  <si>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</si>
  <si>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</si>
  <si>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</si>
  <si>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</si>
  <si>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</si>
  <si>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</si>
  <si>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</si>
  <si>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</si>
  <si>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</si>
  <si>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</si>
  <si>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</si>
  <si>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</si>
  <si>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</si>
  <si>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</si>
  <si>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</si>
  <si>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</si>
  <si>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</si>
  <si>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</si>
  <si>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</si>
  <si>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</si>
  <si>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</si>
  <si>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</si>
  <si>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</si>
  <si>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</si>
  <si>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</si>
  <si>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</si>
  <si>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</si>
  <si>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</si>
  <si>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</si>
  <si>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</si>
  <si>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</si>
  <si>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</si>
  <si>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</si>
  <si>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</si>
  <si>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</si>
  <si>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</si>
  <si>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</si>
  <si>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</si>
  <si>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</si>
  <si>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</si>
  <si>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</si>
  <si>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</si>
  <si>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</si>
  <si>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</si>
  <si>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</si>
  <si>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</si>
  <si>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</si>
  <si>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</si>
  <si>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</si>
  <si>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</si>
  <si>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</si>
  <si>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</si>
  <si>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</si>
  <si>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</si>
  <si>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</si>
  <si>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</si>
  <si>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</si>
  <si>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</si>
  <si>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</si>
  <si>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</si>
  <si>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</si>
  <si>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</si>
  <si>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</si>
  <si>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</si>
  <si>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</si>
  <si>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</si>
  <si>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</si>
  <si>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</si>
  <si>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</si>
  <si>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</si>
  <si>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</si>
  <si>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</si>
  <si>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</si>
  <si>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</si>
  <si>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</si>
  <si>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</si>
  <si>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</si>
  <si>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</si>
  <si>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</si>
  <si>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</si>
  <si>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</si>
  <si>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</si>
  <si>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</si>
  <si>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</si>
  <si>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</si>
  <si>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</si>
  <si>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</si>
  <si>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</si>
  <si>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</si>
  <si>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</si>
  <si>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</si>
  <si>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</si>
  <si>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</si>
  <si>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</si>
  <si>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</si>
  <si>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</si>
  <si>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</si>
  <si>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</si>
  <si>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</si>
  <si>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</si>
  <si>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</si>
  <si>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</si>
  <si>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</si>
  <si>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</si>
  <si>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</si>
  <si>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</si>
  <si>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</si>
  <si>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</si>
  <si>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</si>
  <si>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</si>
  <si>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</si>
  <si>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</si>
  <si>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</si>
  <si>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</si>
  <si>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</si>
  <si>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</si>
  <si>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</si>
  <si>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</si>
  <si>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</si>
  <si>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</si>
  <si>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</si>
  <si>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</si>
  <si>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</si>
  <si>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</si>
  <si>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</si>
  <si>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</si>
  <si>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</si>
  <si>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</si>
  <si>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</si>
  <si>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</si>
  <si>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</si>
  <si>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</si>
  <si>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</si>
  <si>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</si>
  <si>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</si>
  <si>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</si>
  <si>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</si>
  <si>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</si>
  <si>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</si>
  <si>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</si>
  <si>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</si>
  <si>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</si>
  <si>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</si>
  <si>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</si>
  <si>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</si>
  <si>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</si>
  <si>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</si>
  <si>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</si>
  <si>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</si>
  <si>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</si>
  <si>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</si>
  <si>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</si>
  <si>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</si>
  <si>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</si>
  <si>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</si>
  <si>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</si>
  <si>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</si>
  <si>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</si>
  <si>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</si>
  <si>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</si>
  <si>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</si>
  <si>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</si>
  <si>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</si>
  <si>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</si>
  <si>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</si>
  <si>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</si>
  <si>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</si>
  <si>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</si>
  <si>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</si>
  <si>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</si>
  <si>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</si>
  <si>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</si>
  <si>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</si>
  <si>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</si>
  <si>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</si>
  <si>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</si>
  <si>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</si>
  <si>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</si>
  <si>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</si>
  <si>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</si>
  <si>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</si>
  <si>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</si>
  <si>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</si>
  <si>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</si>
  <si>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</si>
  <si>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</si>
  <si>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</si>
  <si>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</si>
  <si>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</si>
  <si>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</si>
  <si>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</si>
  <si>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</si>
  <si>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</si>
  <si>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</si>
  <si>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</si>
  <si>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</si>
  <si>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</si>
  <si>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</si>
  <si>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</si>
  <si>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</si>
  <si>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</si>
  <si>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</si>
  <si>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</si>
  <si>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</si>
  <si>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</si>
  <si>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</si>
  <si>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</si>
  <si>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</si>
  <si>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</si>
  <si>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</si>
  <si>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</si>
  <si>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</si>
  <si>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</si>
  <si>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</si>
  <si>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</si>
  <si>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</si>
  <si>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</si>
  <si>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</si>
  <si>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</si>
  <si>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</si>
  <si>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</si>
  <si>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</si>
  <si>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</si>
  <si>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</si>
  <si>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</si>
  <si>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</si>
  <si>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</si>
  <si>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</si>
  <si>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</si>
  <si>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</si>
  <si>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</si>
  <si>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</si>
  <si>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</si>
  <si>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</si>
  <si>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</si>
  <si>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</si>
  <si>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</si>
  <si>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</si>
  <si>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</si>
  <si>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</si>
  <si>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</si>
  <si>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</si>
  <si>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</si>
  <si>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</si>
  <si>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</si>
  <si>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</si>
  <si>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</si>
  <si>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</si>
  <si>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</si>
  <si>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</si>
  <si>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</si>
  <si>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</si>
  <si>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</si>
  <si>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</si>
  <si>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</si>
  <si>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</si>
  <si>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</si>
  <si>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</si>
  <si>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</si>
  <si>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</si>
  <si>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</si>
  <si>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</si>
  <si>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</si>
  <si>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</si>
  <si>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</si>
  <si>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</si>
  <si>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</si>
  <si>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</si>
  <si>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</si>
  <si>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</si>
  <si>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</si>
  <si>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</si>
  <si>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</si>
  <si>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</si>
  <si>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</si>
  <si>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</si>
  <si>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</si>
  <si>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</si>
  <si>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</si>
  <si>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</si>
  <si>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</si>
  <si>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</si>
  <si>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</si>
  <si>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</si>
  <si>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</si>
  <si>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</si>
  <si>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</si>
  <si>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</si>
  <si>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</si>
  <si>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</si>
  <si>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</si>
  <si>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</si>
  <si>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</si>
  <si>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</si>
  <si>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</si>
  <si>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</si>
  <si>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</si>
  <si>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</si>
  <si>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</si>
  <si>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</si>
  <si>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</si>
  <si>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</si>
  <si>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</si>
  <si>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</si>
  <si>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</si>
  <si>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</si>
  <si>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</si>
  <si>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</si>
  <si>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</si>
  <si>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</si>
  <si>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</si>
  <si>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</si>
  <si>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</si>
  <si>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</si>
  <si>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</si>
  <si>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</si>
  <si>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</si>
  <si>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</si>
  <si>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</si>
  <si>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</si>
  <si>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</si>
  <si>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</si>
  <si>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</si>
  <si>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</si>
  <si>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</si>
  <si>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</si>
  <si>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</si>
  <si>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</si>
  <si>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</si>
  <si>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</si>
  <si>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</si>
  <si>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</si>
  <si>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</si>
  <si>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</si>
  <si>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</si>
  <si>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</si>
  <si>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</si>
  <si>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</si>
  <si>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</si>
  <si>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</si>
  <si>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</si>
  <si>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</si>
  <si>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</si>
  <si>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</si>
  <si>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</si>
  <si>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</si>
  <si>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</si>
  <si>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</si>
  <si>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</si>
  <si>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</si>
  <si>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</si>
  <si>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</si>
  <si>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</si>
  <si>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</si>
  <si>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</si>
  <si>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</si>
  <si>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</si>
  <si>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</si>
  <si>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</si>
  <si>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</si>
  <si>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</si>
  <si>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</si>
  <si>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</si>
  <si>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</si>
  <si>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</si>
  <si>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</si>
  <si>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</si>
  <si>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</si>
  <si>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</si>
  <si>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</si>
  <si>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</si>
  <si>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</si>
  <si>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</si>
  <si>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</si>
  <si>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</si>
  <si>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</si>
  <si>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</si>
  <si>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</si>
  <si>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</si>
  <si>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</si>
  <si>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</si>
  <si>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</si>
  <si>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</si>
  <si>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</si>
  <si>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</si>
  <si>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</si>
  <si>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</si>
  <si>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</si>
  <si>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</si>
  <si>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</si>
  <si>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</si>
  <si>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</si>
  <si>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</si>
  <si>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</si>
  <si>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</si>
  <si>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</si>
  <si>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</si>
  <si>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</si>
  <si>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</si>
  <si>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</si>
  <si>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</si>
  <si>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</si>
  <si>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</si>
  <si>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</si>
  <si>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</si>
  <si>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</si>
  <si>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</si>
  <si>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</si>
  <si>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</si>
  <si>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</si>
  <si>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</si>
  <si>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</si>
  <si>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</si>
  <si>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</si>
  <si>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</si>
  <si>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</si>
  <si>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</si>
  <si>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</si>
  <si>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</si>
  <si>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</si>
  <si>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</si>
  <si>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</si>
  <si>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</si>
  <si>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</si>
  <si>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</si>
  <si>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</si>
  <si>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</si>
  <si>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</si>
  <si>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</si>
  <si>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</si>
  <si>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</si>
  <si>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</si>
  <si>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</si>
  <si>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</si>
  <si>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</si>
  <si>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</si>
  <si>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</si>
  <si>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</si>
  <si>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</si>
  <si>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</si>
  <si>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</si>
  <si>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</si>
  <si>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</si>
  <si>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</si>
  <si>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</si>
  <si>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</si>
  <si>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</si>
  <si>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</si>
  <si>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</si>
  <si>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</si>
  <si>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</si>
  <si>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</si>
  <si>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</si>
  <si>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</si>
  <si>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</si>
  <si>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</si>
  <si>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</si>
  <si>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</si>
  <si>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</si>
  <si>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</si>
  <si>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</si>
  <si>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</si>
  <si>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</si>
  <si>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</si>
  <si>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</si>
  <si>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</si>
  <si>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</si>
  <si>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</si>
  <si>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</si>
  <si>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</si>
  <si>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</si>
  <si>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</si>
  <si>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</si>
  <si>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</si>
  <si>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</si>
  <si>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</si>
  <si>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</si>
  <si>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</si>
  <si>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</si>
  <si>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</si>
  <si>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</si>
  <si>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</si>
  <si>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</si>
  <si>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</si>
  <si>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</si>
  <si>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</si>
  <si>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</si>
  <si>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</si>
  <si>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</si>
  <si>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</si>
  <si>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</si>
  <si>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</si>
  <si>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</si>
  <si>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</si>
  <si>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</si>
  <si>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</si>
  <si>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</si>
  <si>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</si>
  <si>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</si>
  <si>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</si>
  <si>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</si>
  <si>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</si>
  <si>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</si>
  <si>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</si>
  <si>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</si>
  <si>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</si>
  <si>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</si>
  <si>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</si>
  <si>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</si>
  <si>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</si>
  <si>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</si>
  <si>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</si>
  <si>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</si>
  <si>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</si>
  <si>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</si>
  <si>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</si>
  <si>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</si>
  <si>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</si>
  <si>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</si>
  <si>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</si>
  <si>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</si>
  <si>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</si>
  <si>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</si>
  <si>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</si>
  <si>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</si>
  <si>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</si>
  <si>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</si>
  <si>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</si>
  <si>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</si>
  <si>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</si>
  <si>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</si>
  <si>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</si>
  <si>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</si>
  <si>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</si>
  <si>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</si>
  <si>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</si>
  <si>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</si>
  <si>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</si>
  <si>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</si>
  <si>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</si>
  <si>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</si>
  <si>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</si>
  <si>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</si>
  <si>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</si>
  <si>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</si>
  <si>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</si>
  <si>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</si>
  <si>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</si>
  <si>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</si>
  <si>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</si>
  <si>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</si>
  <si>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</si>
  <si>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</si>
  <si>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</si>
  <si>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</si>
  <si>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</si>
  <si>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</si>
  <si>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</si>
  <si>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</si>
  <si>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</si>
  <si>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</si>
  <si>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</si>
  <si>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</si>
  <si>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</si>
  <si>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</si>
  <si>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</si>
  <si>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</si>
  <si>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</si>
  <si>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</si>
  <si>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</si>
  <si>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</si>
  <si>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</si>
  <si>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</si>
  <si>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</si>
  <si>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</si>
  <si>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</si>
  <si>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</si>
  <si>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</si>
  <si>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</si>
  <si>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</si>
  <si>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</si>
  <si>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</si>
  <si>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</si>
  <si>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</si>
  <si>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</si>
  <si>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</si>
  <si>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</si>
  <si>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</si>
  <si>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</si>
  <si>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</si>
  <si>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</si>
  <si>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</si>
  <si>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</si>
  <si>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</si>
  <si>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</si>
  <si>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</si>
  <si>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</si>
  <si>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</si>
  <si>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</si>
  <si>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</si>
  <si>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</si>
  <si>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</si>
  <si>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</si>
  <si>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</si>
  <si>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</si>
  <si>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</si>
  <si>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</si>
  <si>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</si>
  <si>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</si>
  <si>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</si>
  <si>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</si>
  <si>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</si>
  <si>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</si>
  <si>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</si>
  <si>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</si>
  <si>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</si>
  <si>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</si>
  <si>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</si>
  <si>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</si>
  <si>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</si>
  <si>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</si>
  <si>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</si>
  <si>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</si>
  <si>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</si>
  <si>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</si>
  <si>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</si>
  <si>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</si>
  <si>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</si>
  <si>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</si>
  <si>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</si>
  <si>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</si>
  <si>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</si>
  <si>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</si>
  <si>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</si>
  <si>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</si>
  <si>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</si>
  <si>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</si>
  <si>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</si>
  <si>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</si>
  <si>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</si>
  <si>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</si>
  <si>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</si>
  <si>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</si>
  <si>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</si>
  <si>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</si>
  <si>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</si>
  <si>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</si>
  <si>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</si>
  <si>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</si>
  <si>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</si>
  <si>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</si>
  <si>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</si>
  <si>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</si>
  <si>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</si>
  <si>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</si>
  <si>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</si>
  <si>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</si>
  <si>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</si>
  <si>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</si>
  <si>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</si>
  <si>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</si>
  <si>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</si>
  <si>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</si>
  <si>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</si>
  <si>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</si>
  <si>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</si>
  <si>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</si>
  <si>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</si>
  <si>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</si>
  <si>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</si>
  <si>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</si>
  <si>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</si>
  <si>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</si>
  <si>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</si>
  <si>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</si>
  <si>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</si>
  <si>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</si>
  <si>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</si>
  <si>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</si>
  <si>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</si>
  <si>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</si>
  <si>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</si>
  <si>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</si>
  <si>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</si>
  <si>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</si>
  <si>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</si>
  <si>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</si>
  <si>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</si>
  <si>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</si>
  <si>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</si>
  <si>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</si>
  <si>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</si>
  <si>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</si>
  <si>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</si>
  <si>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</si>
  <si>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</si>
  <si>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</si>
  <si>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</si>
  <si>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</si>
  <si>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</si>
  <si>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</si>
  <si>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</si>
  <si>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</si>
  <si>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</si>
  <si>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</si>
  <si>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</si>
  <si>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</si>
  <si>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</si>
  <si>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</si>
  <si>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</si>
  <si>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</si>
  <si>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</si>
  <si>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</si>
  <si>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</si>
  <si>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</si>
  <si>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</si>
  <si>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</si>
  <si>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</si>
  <si>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</si>
  <si>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</si>
  <si>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</si>
  <si>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</si>
  <si>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</si>
  <si>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</si>
  <si>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</si>
  <si>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</si>
  <si>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</si>
  <si>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</si>
  <si>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</si>
  <si>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</si>
  <si>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</si>
  <si>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</si>
  <si>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</si>
  <si>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</si>
  <si>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</si>
  <si>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</si>
  <si>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</si>
  <si>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</si>
  <si>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</si>
  <si>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</si>
  <si>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</si>
  <si>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</si>
  <si>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</si>
  <si>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</si>
  <si>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</si>
  <si>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</si>
  <si>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</si>
  <si>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</si>
  <si>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</si>
  <si>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</si>
  <si>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</si>
  <si>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</si>
  <si>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</si>
  <si>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</si>
  <si>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</si>
  <si>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</si>
  <si>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</si>
  <si>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</si>
  <si>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</si>
  <si>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</si>
  <si>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</si>
  <si>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</si>
  <si>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</si>
  <si>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</si>
  <si>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</si>
  <si>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</si>
  <si>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</si>
  <si>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</si>
  <si>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</si>
  <si>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</si>
  <si>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</si>
  <si>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</si>
  <si>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</si>
  <si>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</si>
  <si>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</si>
  <si>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</si>
  <si>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</si>
  <si>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</si>
  <si>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</si>
  <si>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</si>
  <si>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</si>
  <si>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</si>
  <si>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</si>
  <si>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</si>
  <si>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</si>
  <si>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</si>
  <si>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</si>
  <si>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</si>
  <si>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</si>
  <si>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</si>
  <si>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</si>
  <si>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</si>
  <si>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</si>
  <si>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</si>
  <si>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</si>
  <si>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</si>
  <si>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</si>
  <si>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</si>
  <si>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</si>
  <si>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</si>
  <si>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</si>
  <si>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</si>
  <si>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</si>
  <si>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</si>
  <si>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</si>
  <si>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</si>
  <si>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</si>
  <si>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</si>
  <si>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</si>
  <si>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</si>
  <si>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</si>
  <si>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</si>
  <si>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</si>
  <si>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</si>
  <si>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</si>
  <si>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</si>
  <si>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</si>
  <si>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</si>
  <si>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</si>
  <si>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</si>
  <si>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</si>
  <si>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</si>
  <si>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</si>
  <si>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</si>
  <si>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</si>
  <si>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</si>
  <si>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</si>
  <si>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</si>
  <si>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</si>
  <si>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</si>
  <si>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</si>
  <si>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</si>
  <si>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</si>
  <si>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</si>
  <si>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</si>
  <si>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</si>
  <si>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</si>
  <si>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</si>
  <si>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</si>
  <si>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</si>
  <si>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</si>
  <si>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</si>
  <si>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</si>
  <si>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</si>
  <si>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</si>
  <si>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</si>
  <si>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</si>
  <si>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</si>
  <si>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</si>
  <si>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</si>
  <si>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</si>
  <si>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</si>
  <si>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</si>
  <si>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</si>
  <si>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</si>
  <si>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</si>
  <si>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</si>
  <si>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</si>
  <si>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</si>
  <si>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</si>
  <si>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</si>
  <si>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</si>
  <si>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</si>
  <si>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</si>
  <si>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</si>
  <si>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</si>
  <si>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</si>
  <si>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</si>
  <si>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</si>
  <si>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</si>
  <si>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</si>
  <si>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</si>
  <si>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</si>
  <si>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</si>
  <si>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</si>
  <si>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</si>
  <si>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</si>
  <si>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</si>
  <si>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</si>
  <si>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</si>
  <si>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</si>
  <si>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</si>
  <si>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</si>
  <si>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</si>
  <si>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</si>
  <si>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</si>
  <si>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</si>
  <si>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</si>
  <si>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</si>
  <si>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</si>
  <si>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</si>
  <si>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</si>
  <si>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</si>
  <si>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</si>
  <si>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</si>
  <si>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</si>
  <si>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</si>
  <si>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</si>
  <si>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</si>
  <si>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</si>
  <si>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</si>
  <si>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</si>
  <si>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</si>
  <si>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</si>
  <si>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</si>
  <si>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</si>
  <si>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</si>
  <si>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</si>
  <si>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</si>
  <si>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</si>
  <si>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</si>
  <si>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</si>
  <si>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</si>
  <si>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</si>
  <si>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</si>
  <si>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</si>
  <si>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</si>
  <si>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</si>
  <si>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</si>
  <si>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</si>
  <si>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</si>
  <si>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</si>
  <si>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</si>
  <si>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</si>
  <si>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</si>
  <si>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</si>
  <si>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</si>
  <si>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</si>
  <si>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</si>
  <si>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</si>
  <si>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</si>
  <si>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</si>
  <si>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</si>
  <si>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</si>
  <si>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</si>
  <si>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</si>
  <si>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</si>
  <si>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</si>
  <si>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</si>
  <si>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</si>
  <si>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</si>
  <si>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</si>
  <si>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</si>
  <si>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</si>
  <si>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</si>
  <si>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</si>
  <si>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</si>
  <si>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</si>
  <si>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</si>
  <si>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</si>
  <si>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</si>
  <si>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</si>
  <si>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</si>
  <si>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</si>
  <si>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</si>
  <si>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</si>
  <si>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</si>
  <si>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</si>
  <si>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</si>
  <si>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</si>
  <si>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</si>
  <si>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</si>
  <si>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</si>
  <si>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</si>
  <si>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</si>
  <si>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</si>
  <si>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</si>
  <si>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</si>
  <si>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</si>
  <si>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</si>
  <si>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</si>
  <si>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</si>
  <si>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</si>
  <si>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</si>
  <si>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</si>
  <si>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</si>
  <si>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</si>
  <si>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</si>
  <si>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</si>
  <si>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</si>
  <si>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</si>
  <si>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</si>
  <si>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</si>
  <si>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</si>
  <si>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</si>
  <si>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</si>
  <si>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</si>
  <si>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</si>
  <si>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</si>
  <si>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</si>
  <si>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</si>
  <si>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</si>
  <si>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</si>
  <si>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</si>
  <si>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</si>
  <si>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</si>
  <si>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</si>
  <si>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</si>
  <si>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</si>
  <si>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</si>
  <si>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</si>
  <si>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</si>
  <si>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</si>
  <si>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</si>
  <si>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</si>
  <si>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</si>
  <si>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</si>
  <si>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</si>
  <si>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</si>
  <si>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</si>
  <si>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</si>
  <si>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</si>
  <si>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</si>
  <si>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</si>
  <si>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</si>
  <si>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</si>
  <si>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</si>
  <si>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</si>
  <si>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</si>
  <si>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</si>
  <si>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</si>
  <si>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</si>
  <si>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</si>
  <si>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</si>
  <si>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</si>
  <si>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</si>
  <si>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</si>
  <si>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</si>
  <si>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</si>
  <si>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</si>
  <si>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</si>
  <si>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</si>
  <si>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</si>
  <si>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</si>
  <si>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</si>
  <si>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</si>
  <si>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</si>
  <si>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</si>
  <si>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</si>
  <si>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</si>
  <si>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</si>
  <si>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</si>
  <si>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</si>
  <si>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</si>
  <si>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</si>
  <si>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</si>
  <si>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</si>
  <si>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</si>
  <si>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</si>
  <si>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</si>
  <si>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</si>
  <si>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</si>
  <si>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</si>
  <si>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</si>
  <si>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</si>
  <si>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</si>
  <si>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</si>
  <si>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</si>
  <si>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</si>
  <si>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</si>
  <si>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</si>
  <si>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</si>
  <si>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</si>
  <si>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</si>
  <si>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</si>
  <si>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</si>
  <si>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</si>
  <si>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</si>
  <si>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</si>
  <si>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</si>
  <si>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</si>
  <si>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</si>
  <si>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</si>
  <si>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</si>
  <si>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</si>
  <si>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</si>
  <si>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</si>
  <si>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</si>
  <si>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</si>
  <si>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</si>
  <si>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</si>
  <si>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</si>
  <si>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</si>
  <si>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</si>
  <si>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</si>
  <si>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</si>
  <si>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</si>
  <si>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</si>
  <si>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</si>
  <si>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</si>
  <si>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</si>
  <si>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</si>
  <si>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</si>
  <si>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</si>
  <si>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</si>
  <si>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</si>
  <si>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</si>
  <si>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</si>
  <si>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</si>
  <si>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</si>
  <si>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</si>
  <si>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</si>
  <si>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</si>
  <si>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</si>
  <si>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</si>
  <si>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</si>
  <si>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</si>
  <si>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</si>
  <si>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</si>
  <si>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</si>
  <si>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</si>
  <si>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</si>
  <si>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</si>
  <si>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</si>
  <si>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</si>
  <si>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</si>
  <si>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</si>
  <si>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</si>
  <si>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</si>
  <si>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</si>
  <si>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</si>
  <si>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</si>
  <si>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</si>
  <si>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</si>
  <si>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</si>
  <si>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</si>
  <si>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</si>
  <si>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</si>
  <si>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</si>
  <si>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</si>
  <si>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</si>
  <si>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</si>
  <si>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</si>
  <si>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</si>
  <si>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</si>
  <si>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</si>
  <si>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</si>
  <si>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</si>
  <si>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</si>
  <si>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</si>
  <si>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</si>
  <si>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</si>
  <si>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</si>
  <si>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</si>
  <si>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</si>
  <si>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</si>
  <si>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</si>
  <si>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</si>
  <si>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</si>
  <si>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</si>
  <si>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</si>
  <si>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</si>
  <si>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</si>
  <si>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</si>
  <si>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</si>
  <si>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</si>
  <si>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</si>
  <si>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</si>
  <si>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</si>
  <si>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</si>
  <si>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</si>
  <si>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</si>
  <si>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</si>
  <si>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</si>
  <si>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</si>
  <si>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</si>
  <si>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</si>
  <si>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</si>
  <si>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</si>
  <si>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</si>
  <si>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</si>
  <si>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</si>
  <si>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</si>
  <si>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</si>
  <si>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</si>
  <si>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</si>
  <si>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</si>
  <si>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</si>
  <si>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</si>
  <si>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</si>
  <si>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</si>
  <si>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</si>
  <si>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</si>
  <si>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</si>
  <si>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</si>
  <si>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</si>
  <si>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</si>
  <si>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</si>
  <si>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</si>
  <si>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</si>
  <si>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</si>
  <si>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</si>
  <si>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</si>
  <si>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</si>
  <si>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</si>
  <si>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</si>
  <si>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</si>
  <si>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</si>
  <si>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</si>
  <si>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</si>
  <si>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</si>
  <si>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</si>
  <si>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</si>
  <si>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</si>
  <si>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</si>
  <si>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</si>
  <si>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</si>
  <si>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</si>
  <si>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</si>
  <si>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</si>
  <si>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</si>
  <si>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</si>
  <si>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</si>
  <si>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</si>
  <si>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</si>
  <si>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</si>
  <si>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</si>
  <si>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</si>
  <si>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</si>
  <si>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</si>
  <si>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</si>
  <si>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</si>
  <si>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</si>
  <si>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</si>
  <si>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</si>
  <si>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</si>
  <si>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</si>
  <si>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</si>
  <si>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</si>
  <si>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</si>
  <si>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</si>
  <si>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</si>
  <si>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</si>
  <si>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</si>
  <si>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</si>
  <si>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</si>
  <si>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</si>
  <si>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</si>
  <si>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</si>
  <si>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</si>
  <si>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</si>
  <si>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</si>
  <si>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</si>
  <si>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</si>
  <si>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</si>
  <si>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</si>
  <si>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</si>
  <si>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</si>
  <si>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</si>
  <si>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</si>
  <si>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</si>
  <si>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</si>
  <si>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</si>
  <si>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</si>
  <si>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</si>
  <si>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</si>
  <si>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</si>
  <si>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</si>
  <si>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</si>
  <si>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</si>
  <si>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</si>
  <si>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</si>
  <si>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</si>
  <si>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</si>
  <si>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</si>
  <si>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</si>
  <si>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</si>
  <si>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</si>
  <si>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</si>
  <si>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</si>
  <si>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</si>
  <si>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</si>
  <si>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</si>
  <si>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</si>
  <si>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</si>
  <si>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</si>
  <si>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</si>
  <si>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</si>
  <si>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</si>
  <si>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</si>
  <si>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</si>
  <si>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</si>
  <si>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</si>
  <si>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</si>
  <si>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</si>
  <si>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</si>
  <si>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</si>
  <si>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</si>
  <si>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</si>
  <si>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</si>
  <si>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</si>
  <si>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</si>
  <si>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</si>
  <si>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</si>
  <si>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</si>
  <si>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</si>
  <si>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</si>
  <si>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</si>
  <si>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</si>
  <si>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</si>
  <si>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</si>
  <si>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</si>
  <si>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</si>
  <si>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</si>
  <si>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</si>
  <si>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</si>
  <si>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</si>
  <si>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</si>
  <si>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</si>
  <si>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</si>
  <si>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</si>
  <si>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</si>
  <si>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</si>
  <si>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</si>
  <si>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</si>
  <si>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</si>
  <si>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</si>
  <si>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</si>
  <si>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</si>
  <si>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</si>
  <si>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</si>
  <si>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</si>
  <si>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</si>
  <si>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</si>
  <si>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</si>
  <si>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</si>
  <si>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</si>
  <si>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</si>
  <si>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</si>
  <si>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</si>
  <si>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</si>
  <si>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</si>
  <si>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</si>
  <si>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</si>
  <si>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</si>
  <si>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</si>
  <si>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</si>
  <si>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</si>
  <si>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</si>
  <si>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</si>
  <si>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</si>
  <si>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</si>
  <si>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</si>
  <si>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</si>
  <si>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</si>
  <si>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</si>
  <si>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</si>
  <si>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</si>
  <si>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</si>
  <si>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</si>
  <si>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</si>
  <si>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</si>
  <si>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</si>
  <si>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</si>
  <si>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</si>
  <si>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</si>
  <si>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</si>
  <si>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</si>
  <si>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</si>
  <si>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</si>
  <si>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</si>
  <si>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</si>
  <si>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</si>
  <si>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</si>
  <si>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</si>
  <si>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</si>
  <si>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</si>
  <si>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</si>
  <si>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</si>
  <si>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</si>
  <si>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</si>
  <si>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</si>
  <si>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</si>
  <si>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</si>
  <si>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</si>
  <si>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</si>
  <si>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</si>
  <si>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</si>
  <si>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</si>
  <si>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</si>
  <si>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</si>
  <si>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</si>
  <si>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</si>
  <si>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</si>
  <si>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</si>
  <si>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</si>
  <si>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</si>
  <si>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</si>
  <si>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</si>
  <si>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</si>
  <si>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</si>
  <si>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</si>
  <si>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</si>
  <si>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</si>
  <si>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</si>
  <si>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</si>
  <si>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</si>
  <si>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</si>
  <si>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</si>
  <si>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</si>
  <si>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</si>
  <si>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</si>
  <si>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</si>
  <si>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</si>
  <si>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</si>
  <si>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</si>
  <si>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</si>
  <si>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</si>
  <si>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</si>
  <si>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</si>
  <si>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</si>
  <si>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</si>
  <si>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</si>
  <si>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</si>
  <si>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</si>
  <si>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</si>
  <si>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</si>
  <si>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</si>
  <si>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</si>
  <si>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</si>
  <si>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</si>
  <si>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</si>
  <si>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</si>
  <si>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</si>
  <si>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</si>
  <si>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</si>
  <si>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</si>
  <si>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</si>
  <si>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</si>
  <si>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</si>
  <si>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</si>
  <si>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</si>
  <si>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</si>
  <si>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</si>
  <si>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</si>
  <si>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</si>
  <si>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</si>
  <si>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</si>
  <si>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</si>
  <si>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</si>
  <si>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</si>
  <si>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</si>
  <si>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</si>
  <si>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</si>
  <si>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</si>
  <si>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</si>
  <si>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</si>
  <si>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</si>
  <si>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</si>
  <si>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</si>
  <si>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</si>
  <si>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</si>
  <si>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</si>
  <si>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</si>
  <si>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</si>
  <si>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</si>
  <si>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</si>
  <si>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</si>
  <si>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</si>
  <si>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</si>
  <si>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</si>
  <si>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</si>
  <si>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</si>
  <si>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</si>
  <si>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</si>
  <si>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</si>
  <si>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</si>
  <si>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</si>
  <si>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</si>
  <si>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</si>
  <si>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</si>
  <si>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</si>
  <si>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</si>
  <si>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</si>
  <si>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</si>
  <si>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</si>
  <si>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</si>
  <si>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</si>
  <si>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</si>
  <si>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</si>
  <si>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</si>
  <si>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</si>
  <si>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</si>
  <si>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</si>
  <si>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</si>
  <si>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</si>
  <si>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</si>
  <si>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</si>
  <si>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</si>
  <si>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</si>
  <si>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</si>
  <si>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</si>
  <si>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</si>
  <si>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</si>
  <si>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</si>
  <si>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</si>
  <si>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</si>
  <si>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</si>
  <si>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</si>
  <si>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</si>
  <si>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</si>
  <si>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</si>
  <si>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</si>
  <si>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</si>
  <si>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</si>
  <si>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</si>
  <si>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</si>
  <si>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</si>
  <si>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</si>
  <si>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</si>
  <si>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</si>
  <si>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</si>
  <si>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</si>
  <si>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</si>
  <si>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</si>
  <si>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</si>
  <si>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</si>
  <si>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</si>
  <si>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</si>
  <si>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</si>
  <si>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</si>
  <si>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</si>
  <si>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</si>
  <si>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</si>
  <si>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</si>
  <si>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</si>
  <si>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</si>
  <si>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</si>
  <si>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</si>
  <si>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</si>
  <si>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</si>
  <si>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</si>
  <si>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</si>
  <si>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</si>
  <si>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</si>
  <si>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</si>
  <si>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</si>
  <si>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</si>
  <si>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</si>
  <si>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</si>
  <si>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</si>
  <si>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</si>
  <si>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</si>
  <si>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</si>
  <si>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</si>
  <si>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</si>
  <si>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</si>
  <si>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</si>
  <si>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</si>
  <si>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</si>
  <si>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</si>
  <si>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</si>
  <si>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</si>
  <si>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</si>
  <si>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</si>
  <si>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</si>
  <si>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</si>
  <si>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</si>
  <si>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</si>
  <si>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</si>
  <si>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</si>
  <si>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</si>
  <si>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</si>
  <si>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</si>
  <si>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</si>
  <si>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</si>
  <si>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</si>
  <si>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</si>
  <si>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</si>
  <si>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</si>
  <si>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</si>
  <si>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</si>
  <si>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</si>
  <si>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</si>
  <si>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</si>
  <si>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</si>
  <si>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</si>
  <si>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</si>
  <si>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</si>
  <si>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</si>
  <si>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</si>
  <si>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</si>
  <si>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</si>
  <si>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</si>
  <si>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</si>
  <si>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</si>
  <si>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</si>
  <si>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</si>
  <si>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</si>
  <si>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</si>
  <si>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</si>
  <si>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</si>
  <si>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</si>
  <si>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</si>
  <si>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</si>
  <si>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</si>
  <si>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</si>
  <si>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</si>
  <si>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</si>
  <si>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</si>
  <si>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</si>
  <si>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</si>
  <si>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</si>
  <si>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</si>
  <si>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</si>
  <si>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</si>
  <si>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</si>
  <si>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</si>
  <si>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</si>
  <si>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</si>
  <si>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</si>
  <si>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</si>
  <si>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</si>
  <si>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</si>
  <si>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</si>
  <si>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</si>
  <si>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</si>
  <si>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</si>
  <si>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</si>
  <si>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</si>
  <si>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</si>
  <si>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</si>
  <si>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</si>
  <si>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</si>
  <si>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</si>
  <si>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</si>
  <si>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</si>
  <si>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</si>
  <si>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</si>
  <si>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</si>
  <si>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</si>
  <si>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</si>
  <si>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</si>
  <si>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</si>
  <si>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</si>
  <si>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</si>
  <si>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</si>
  <si>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</si>
  <si>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</si>
  <si>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</si>
  <si>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</si>
  <si>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</si>
  <si>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</si>
  <si>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</si>
  <si>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</si>
  <si>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</si>
  <si>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</si>
  <si>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</si>
  <si>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</si>
  <si>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</si>
  <si>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</si>
  <si>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</si>
  <si>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</si>
  <si>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</si>
  <si>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</si>
  <si>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</si>
  <si>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</si>
  <si>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</si>
  <si>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</si>
  <si>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</si>
  <si>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</si>
  <si>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</si>
  <si>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</si>
  <si>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</si>
  <si>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</si>
  <si>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</si>
  <si>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</si>
  <si>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</si>
  <si>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</si>
  <si>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</si>
  <si>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</si>
  <si>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</si>
  <si>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</si>
  <si>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</si>
  <si>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</si>
  <si>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</si>
  <si>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</si>
  <si>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</si>
  <si>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</si>
  <si>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</si>
  <si>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</si>
  <si>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</si>
  <si>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</si>
  <si>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</si>
  <si>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</si>
  <si>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</si>
  <si>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</si>
  <si>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</si>
  <si>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</si>
  <si>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</si>
  <si>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</si>
  <si>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</si>
  <si>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</si>
  <si>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</si>
  <si>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</si>
  <si>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</si>
  <si>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</si>
  <si>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</si>
  <si>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</si>
  <si>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</si>
  <si>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</si>
  <si>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</si>
  <si>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</si>
  <si>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</si>
  <si>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</si>
  <si>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</si>
  <si>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</si>
  <si>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</si>
  <si>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</si>
  <si>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</si>
  <si>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</si>
  <si>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</si>
  <si>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</si>
  <si>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</si>
  <si>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</si>
  <si>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</si>
  <si>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</si>
  <si>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</si>
  <si>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</si>
  <si>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</si>
  <si>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</si>
  <si>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</si>
  <si>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</si>
  <si>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</si>
  <si>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</si>
  <si>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</si>
  <si>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</si>
  <si>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</si>
  <si>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</si>
  <si>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</si>
  <si>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</si>
  <si>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</si>
  <si>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</si>
  <si>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</si>
  <si>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</si>
  <si>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</si>
  <si>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</si>
  <si>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</si>
  <si>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</si>
  <si>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</si>
  <si>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</si>
  <si>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</si>
  <si>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</si>
  <si>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</si>
  <si>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</si>
  <si>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</si>
  <si>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</si>
  <si>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</si>
  <si>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</si>
  <si>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</si>
  <si>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</si>
  <si>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</si>
  <si>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</si>
  <si>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</si>
  <si>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</si>
  <si>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</si>
  <si>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</si>
  <si>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</si>
  <si>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</si>
  <si>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</si>
  <si>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</si>
  <si>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</si>
  <si>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</si>
  <si>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</si>
  <si>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</si>
  <si>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</si>
  <si>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</si>
  <si>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</si>
  <si>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</si>
  <si>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</si>
  <si>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</si>
  <si>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</si>
  <si>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</si>
  <si>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</si>
  <si>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</si>
  <si>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</si>
  <si>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</si>
  <si>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</si>
  <si>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</si>
  <si>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</si>
  <si>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</si>
  <si>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</si>
  <si>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</si>
  <si>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</si>
  <si>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</si>
  <si>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</si>
  <si>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</si>
  <si>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</si>
  <si>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</si>
  <si>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</si>
  <si>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</si>
  <si>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</si>
  <si>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</si>
  <si>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</si>
  <si>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</si>
  <si>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</si>
  <si>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</si>
  <si>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</si>
  <si>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</si>
  <si>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</si>
  <si>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</si>
  <si>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</si>
  <si>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</si>
  <si>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</si>
  <si>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</si>
  <si>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</si>
  <si>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</si>
  <si>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</si>
  <si>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</si>
  <si>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</si>
  <si>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</si>
  <si>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</si>
  <si>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</si>
  <si>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</si>
  <si>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</si>
  <si>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</si>
  <si>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</si>
  <si>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</si>
  <si>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</si>
  <si>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</si>
  <si>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</si>
  <si>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</si>
  <si>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</si>
  <si>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</si>
  <si>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</si>
  <si>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</si>
  <si>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</si>
  <si>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</si>
  <si>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</si>
  <si>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</si>
  <si>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</si>
  <si>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</si>
  <si>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</si>
  <si>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</si>
  <si>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</si>
  <si>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</si>
  <si>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</si>
  <si>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</si>
  <si>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</si>
  <si>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</si>
  <si>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</si>
  <si>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</si>
  <si>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</si>
  <si>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</si>
  <si>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</si>
  <si>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</si>
  <si>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</si>
  <si>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</si>
  <si>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</si>
  <si>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</si>
  <si>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</si>
  <si>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</si>
  <si>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</si>
  <si>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</si>
  <si>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</si>
  <si>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</si>
  <si>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</si>
  <si>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</si>
  <si>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</si>
  <si>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</si>
  <si>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</si>
  <si>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</si>
  <si>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</si>
  <si>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</si>
  <si>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</si>
  <si>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</si>
  <si>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</si>
  <si>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</si>
  <si>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</si>
  <si>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</si>
  <si>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</si>
  <si>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</si>
  <si>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</si>
  <si>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</si>
  <si>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</si>
  <si>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</si>
  <si>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</si>
  <si>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</si>
  <si>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</si>
  <si>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</si>
  <si>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</si>
  <si>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</si>
  <si>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</si>
  <si>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</si>
  <si>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</si>
  <si>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</si>
  <si>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</si>
  <si>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</si>
  <si>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</si>
  <si>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</si>
  <si>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</si>
  <si>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</si>
  <si>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</si>
  <si>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</si>
  <si>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</si>
  <si>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</si>
  <si>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</si>
  <si>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</si>
  <si>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</si>
  <si>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</si>
  <si>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</si>
  <si>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</si>
  <si>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</si>
  <si>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</si>
  <si>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</si>
  <si>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</si>
  <si>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</si>
  <si>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</si>
  <si>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</si>
  <si>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</si>
  <si>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</si>
  <si>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</si>
  <si>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</si>
  <si>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</si>
  <si>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</si>
  <si>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</si>
  <si>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</si>
  <si>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</si>
  <si>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</si>
  <si>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</si>
  <si>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</si>
  <si>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</si>
  <si>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</si>
  <si>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</si>
  <si>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</si>
  <si>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</si>
  <si>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</si>
  <si>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</si>
  <si>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</si>
  <si>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</si>
  <si>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</si>
  <si>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</si>
  <si>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</si>
  <si>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</si>
  <si>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</si>
  <si>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</si>
  <si>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</si>
  <si>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</si>
  <si>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</si>
  <si>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</si>
  <si>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</si>
  <si>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</si>
  <si>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</si>
  <si>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</si>
  <si>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</si>
  <si>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</si>
  <si>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</si>
  <si>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</si>
  <si>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</si>
  <si>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</si>
  <si>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</si>
  <si>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</si>
  <si>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</si>
  <si>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</si>
  <si>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</si>
  <si>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</si>
  <si>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</si>
  <si>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</si>
  <si>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</si>
  <si>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</si>
  <si>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</si>
  <si>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</si>
  <si>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</si>
  <si>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</si>
  <si>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</si>
  <si>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</si>
  <si>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</si>
  <si>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</si>
  <si>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</si>
  <si>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</si>
  <si>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</si>
  <si>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</si>
  <si>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</si>
  <si>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</si>
  <si>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</si>
  <si>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</si>
  <si>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</si>
  <si>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</si>
  <si>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</si>
  <si>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</si>
  <si>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</si>
  <si>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</si>
  <si>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</si>
  <si>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</si>
  <si>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</si>
  <si>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</si>
  <si>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</si>
  <si>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</si>
  <si>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</si>
  <si>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</si>
  <si>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</si>
  <si>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</si>
  <si>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</si>
  <si>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</si>
  <si>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</si>
  <si>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</si>
  <si>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</si>
  <si>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</si>
  <si>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</si>
  <si>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</si>
  <si>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</si>
  <si>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</si>
  <si>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</si>
  <si>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</si>
  <si>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</si>
  <si>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</si>
  <si>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</si>
  <si>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</si>
  <si>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</si>
  <si>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</si>
  <si>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</si>
  <si>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</si>
  <si>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</si>
  <si>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</si>
  <si>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</si>
  <si>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</si>
  <si>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</si>
  <si>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</si>
  <si>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</si>
  <si>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</si>
  <si>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</si>
  <si>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</si>
  <si>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</si>
  <si>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</si>
  <si>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</si>
  <si>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</si>
  <si>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</si>
  <si>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</si>
  <si>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</si>
  <si>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</si>
  <si>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</si>
  <si>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</si>
  <si>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</si>
  <si>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</si>
  <si>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</si>
  <si>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</si>
  <si>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</si>
  <si>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</si>
  <si>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</si>
  <si>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</si>
  <si>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</si>
  <si>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</si>
  <si>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</si>
  <si>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</si>
  <si>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</si>
  <si>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</si>
  <si>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</si>
  <si>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</si>
  <si>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</si>
  <si>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</si>
  <si>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</si>
  <si>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</si>
  <si>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</si>
  <si>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</si>
  <si>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</si>
  <si>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</si>
  <si>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</si>
  <si>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</si>
  <si>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</si>
  <si>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</si>
  <si>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</si>
  <si>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</si>
  <si>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</si>
  <si>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</si>
  <si>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</si>
  <si>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</si>
  <si>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</si>
  <si>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</si>
  <si>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</si>
  <si>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</si>
  <si>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</si>
  <si>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</si>
  <si>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</si>
  <si>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</si>
  <si>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</si>
  <si>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</si>
  <si>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</si>
  <si>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</si>
  <si>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</si>
  <si>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</si>
  <si>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</si>
  <si>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</si>
  <si>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</si>
  <si>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</si>
  <si>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</si>
  <si>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</si>
  <si>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</si>
  <si>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</si>
  <si>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</si>
  <si>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</si>
  <si>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</si>
  <si>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</si>
  <si>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</si>
  <si>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</si>
  <si>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</si>
  <si>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</si>
  <si>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</si>
  <si>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</si>
  <si>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</si>
  <si>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</si>
  <si>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</si>
  <si>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</si>
  <si>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</si>
  <si>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</si>
  <si>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</si>
  <si>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</si>
  <si>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</si>
  <si>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</si>
  <si>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</si>
  <si>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</si>
  <si>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</si>
  <si>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</si>
  <si>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</si>
  <si>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</si>
  <si>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</si>
  <si>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</si>
  <si>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</si>
  <si>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</si>
  <si>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</si>
  <si>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</si>
  <si>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</si>
  <si>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</si>
  <si>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</si>
  <si>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</si>
  <si>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</si>
  <si>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</si>
  <si>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</si>
  <si>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</si>
  <si>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</si>
  <si>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</si>
  <si>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</si>
  <si>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</si>
  <si>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</si>
  <si>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</si>
  <si>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</si>
  <si>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</si>
  <si>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</si>
  <si>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</si>
  <si>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</si>
  <si>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</si>
  <si>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</si>
  <si>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</si>
  <si>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</si>
  <si>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</si>
  <si>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</si>
  <si>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</si>
  <si>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</si>
  <si>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</si>
  <si>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</si>
  <si>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</si>
  <si>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</si>
  <si>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</si>
  <si>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</si>
  <si>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</si>
  <si>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</si>
  <si>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</si>
  <si>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</si>
  <si>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</si>
  <si>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</si>
  <si>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</si>
  <si>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</si>
  <si>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</si>
  <si>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</si>
  <si>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</si>
  <si>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</si>
  <si>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</si>
  <si>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</si>
  <si>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</si>
  <si>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</si>
  <si>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</si>
  <si>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</si>
  <si>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</si>
  <si>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</si>
  <si>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</si>
  <si>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</si>
  <si>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</si>
  <si>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</si>
  <si>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</si>
  <si>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</si>
  <si>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</si>
  <si>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</si>
  <si>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</si>
  <si>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</si>
  <si>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</si>
  <si>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</si>
  <si>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</si>
  <si>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</si>
  <si>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</si>
  <si>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</si>
  <si>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</si>
  <si>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</si>
  <si>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</si>
  <si>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</si>
  <si>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</si>
  <si>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</si>
  <si>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</si>
  <si>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</si>
  <si>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</si>
  <si>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</si>
  <si>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</si>
  <si>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</si>
  <si>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</si>
  <si>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</si>
  <si>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</si>
  <si>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</si>
  <si>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</si>
  <si>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</si>
  <si>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</si>
  <si>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</si>
  <si>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</si>
  <si>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</si>
  <si>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</si>
  <si>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</si>
  <si>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</si>
  <si>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</si>
  <si>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</si>
  <si>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</si>
  <si>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</si>
  <si>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</si>
  <si>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</si>
  <si>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</si>
  <si>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</si>
  <si>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</si>
  <si>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</si>
  <si>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</si>
  <si>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</si>
  <si>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</si>
  <si>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</si>
  <si>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</si>
  <si>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</si>
  <si>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</si>
  <si>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</si>
  <si>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</si>
  <si>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</si>
  <si>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</si>
  <si>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</si>
  <si>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</si>
  <si>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</si>
  <si>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</si>
  <si>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</si>
  <si>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</si>
  <si>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</si>
  <si>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</si>
  <si>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</si>
  <si>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</si>
  <si>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</si>
  <si>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</si>
  <si>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</si>
  <si>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</si>
  <si>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</si>
  <si>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</si>
  <si>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</si>
  <si>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</si>
  <si>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</si>
  <si>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</si>
  <si>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</si>
  <si>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</si>
  <si>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</si>
  <si>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</si>
  <si>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</si>
  <si>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</si>
  <si>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</si>
  <si>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</si>
  <si>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</si>
  <si>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</si>
  <si>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</si>
  <si>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</si>
  <si>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</si>
  <si>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</si>
  <si>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</si>
  <si>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</si>
  <si>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</si>
  <si>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</si>
  <si>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</si>
  <si>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</si>
  <si>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</si>
  <si>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</si>
  <si>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</si>
  <si>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</si>
  <si>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</si>
  <si>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</si>
  <si>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</si>
  <si>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</si>
  <si>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</si>
  <si>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</si>
  <si>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</si>
  <si>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</si>
  <si>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</si>
  <si>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</si>
  <si>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</si>
  <si>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</si>
  <si>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</si>
  <si>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</si>
  <si>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</si>
  <si>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</si>
  <si>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</si>
  <si>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</si>
  <si>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</si>
  <si>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</si>
  <si>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</si>
  <si>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</si>
  <si>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</si>
  <si>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</si>
  <si>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</si>
  <si>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</si>
  <si>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</si>
  <si>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</si>
  <si>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</si>
  <si>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</si>
  <si>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</si>
  <si>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</si>
  <si>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</si>
  <si>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</si>
  <si>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</si>
  <si>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</si>
  <si>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</si>
  <si>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</si>
  <si>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</si>
  <si>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</si>
  <si>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</si>
  <si>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</si>
  <si>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</si>
  <si>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</si>
  <si>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</si>
  <si>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</si>
  <si>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</si>
  <si>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</si>
  <si>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</si>
  <si>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</si>
  <si>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</si>
  <si>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</si>
  <si>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</si>
  <si>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</si>
  <si>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</si>
  <si>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</si>
  <si>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</si>
  <si>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</si>
  <si>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</si>
  <si>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</si>
  <si>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</si>
  <si>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</si>
  <si>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</si>
  <si>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</si>
  <si>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</si>
  <si>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</si>
  <si>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</si>
  <si>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</si>
  <si>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</si>
  <si>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</si>
  <si>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</si>
  <si>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</si>
  <si>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</si>
  <si>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</si>
  <si>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</si>
  <si>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</si>
  <si>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</si>
  <si>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</si>
  <si>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</si>
  <si>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</si>
  <si>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</si>
  <si>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</si>
  <si>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</si>
  <si>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</si>
  <si>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</si>
  <si>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</si>
  <si>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</si>
  <si>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</si>
  <si>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</si>
  <si>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</si>
  <si>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</si>
  <si>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</si>
  <si>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</si>
  <si>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</si>
  <si>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</si>
  <si>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</si>
  <si>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</si>
  <si>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</si>
  <si>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</si>
  <si>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</si>
  <si>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</si>
  <si>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</si>
  <si>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</si>
  <si>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</si>
  <si>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</si>
  <si>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</si>
  <si>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</si>
  <si>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</si>
  <si>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</si>
  <si>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</si>
  <si>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</si>
  <si>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</si>
  <si>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</si>
  <si>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</si>
  <si>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</si>
  <si>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</si>
  <si>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</si>
  <si>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</si>
  <si>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</si>
  <si>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</si>
  <si>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</si>
  <si>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</si>
  <si>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</si>
  <si>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</si>
  <si>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</si>
  <si>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</si>
  <si>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</si>
  <si>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</si>
  <si>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</si>
  <si>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</si>
  <si>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</si>
  <si>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</si>
  <si>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</si>
  <si>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</si>
  <si>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</si>
  <si>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</si>
  <si>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</si>
  <si>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</si>
  <si>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</si>
  <si>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</si>
  <si>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</si>
  <si>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</si>
  <si>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</si>
  <si>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</si>
  <si>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</si>
  <si>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</si>
  <si>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</si>
  <si>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</si>
  <si>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</si>
  <si>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</si>
  <si>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</si>
  <si>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</si>
  <si>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</si>
  <si>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</si>
  <si>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</si>
  <si>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</si>
  <si>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</si>
  <si>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</si>
  <si>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</si>
  <si>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</si>
  <si>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</si>
  <si>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</si>
  <si>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</si>
  <si>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</si>
  <si>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</si>
  <si>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</si>
  <si>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</si>
  <si>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</si>
  <si>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</si>
  <si>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</si>
  <si>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</si>
  <si>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</si>
  <si>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</si>
  <si>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</si>
  <si>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</si>
  <si>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</si>
  <si>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</si>
  <si>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</si>
  <si>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</si>
  <si>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</si>
  <si>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</si>
  <si>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</si>
  <si>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</si>
  <si>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</si>
  <si>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</si>
  <si>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</si>
  <si>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</si>
  <si>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</si>
  <si>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</si>
  <si>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</si>
  <si>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</si>
  <si>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</si>
  <si>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</si>
  <si>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</si>
  <si>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</si>
  <si>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</si>
  <si>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</si>
  <si>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</si>
  <si>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</si>
  <si>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</si>
  <si>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</si>
  <si>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</si>
  <si>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</si>
  <si>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</si>
  <si>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</si>
  <si>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</si>
  <si>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</si>
  <si>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</si>
  <si>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</si>
  <si>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</si>
  <si>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</si>
  <si>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</si>
  <si>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</si>
  <si>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</si>
  <si>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</si>
  <si>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</si>
  <si>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</si>
  <si>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</si>
  <si>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</si>
  <si>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</si>
  <si>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</si>
  <si>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</si>
  <si>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</si>
  <si>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</si>
  <si>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</si>
  <si>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</si>
  <si>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</si>
  <si>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</si>
  <si>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</si>
  <si>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</si>
  <si>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</si>
  <si>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</si>
  <si>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</si>
  <si>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</si>
  <si>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</si>
  <si>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</si>
  <si>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</si>
  <si>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</si>
  <si>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</si>
  <si>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</si>
  <si>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</si>
  <si>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</si>
  <si>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</si>
  <si>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</si>
  <si>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</si>
  <si>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</si>
  <si>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</si>
  <si>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</si>
  <si>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</si>
  <si>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</si>
  <si>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</si>
  <si>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</si>
  <si>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</si>
  <si>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</si>
  <si>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</si>
  <si>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</si>
  <si>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</si>
  <si>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</si>
  <si>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</si>
  <si>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</si>
  <si>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</si>
  <si>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</si>
  <si>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</si>
  <si>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</si>
  <si>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</si>
  <si>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</si>
  <si>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</si>
  <si>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</si>
  <si>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</si>
  <si>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</si>
  <si>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</si>
  <si>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</si>
  <si>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</si>
  <si>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</si>
  <si>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</si>
  <si>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</si>
  <si>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</si>
  <si>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</si>
  <si>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</si>
  <si>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</si>
  <si>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</si>
  <si>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</si>
  <si>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</si>
  <si>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</si>
  <si>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</si>
  <si>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</si>
  <si>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</si>
  <si>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</si>
  <si>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</si>
  <si>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</si>
  <si>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</si>
  <si>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</si>
  <si>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</si>
  <si>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</si>
  <si>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</si>
  <si>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</si>
  <si>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</si>
  <si>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</si>
  <si>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</si>
  <si>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</si>
  <si>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</si>
  <si>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</si>
  <si>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</si>
  <si>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</si>
  <si>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</si>
  <si>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</si>
  <si>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</si>
  <si>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</si>
  <si>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</si>
  <si>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</si>
  <si>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</si>
  <si>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</si>
  <si>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</si>
  <si>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</si>
  <si>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</si>
  <si>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</si>
  <si>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</si>
  <si>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</si>
  <si>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</si>
  <si>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</si>
  <si>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</si>
  <si>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</si>
  <si>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</si>
  <si>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</si>
  <si>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</si>
  <si>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</si>
  <si>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</si>
  <si>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</si>
  <si>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</si>
  <si>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</si>
  <si>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</si>
  <si>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</si>
  <si>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</si>
  <si>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</si>
  <si>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</si>
  <si>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</si>
  <si>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</si>
  <si>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</si>
  <si>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</si>
  <si>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</si>
  <si>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</si>
  <si>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</si>
  <si>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</si>
  <si>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</si>
  <si>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</si>
  <si>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</si>
  <si>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</si>
  <si>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</si>
  <si>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</si>
  <si>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</si>
  <si>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</si>
  <si>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</si>
  <si>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</si>
  <si>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</si>
  <si>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</si>
  <si>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</si>
  <si>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</si>
  <si>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</si>
  <si>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</si>
  <si>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</si>
  <si>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</si>
  <si>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</si>
  <si>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</si>
  <si>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</si>
  <si>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</si>
  <si>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</si>
  <si>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</si>
  <si>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</si>
  <si>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</si>
  <si>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</si>
  <si>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</si>
  <si>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</si>
  <si>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</si>
  <si>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</si>
  <si>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</si>
  <si>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</si>
  <si>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</si>
  <si>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</si>
  <si>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</si>
  <si>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</si>
  <si>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</si>
  <si>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</si>
  <si>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</si>
  <si>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</si>
  <si>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</si>
  <si>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</si>
  <si>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</si>
  <si>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</si>
  <si>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</si>
  <si>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</si>
  <si>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</si>
  <si>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</si>
  <si>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</si>
  <si>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</si>
  <si>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</si>
  <si>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</si>
  <si>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</si>
  <si>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</si>
  <si>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</si>
  <si>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</si>
  <si>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</si>
  <si>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</si>
  <si>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</si>
  <si>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</si>
  <si>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</si>
  <si>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</si>
  <si>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</si>
  <si>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</si>
  <si>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</si>
  <si>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</si>
  <si>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</si>
  <si>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</si>
  <si>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</si>
  <si>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</si>
  <si>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</si>
  <si>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</si>
  <si>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</si>
  <si>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</si>
  <si>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</si>
  <si>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</si>
  <si>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</si>
  <si>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</si>
  <si>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</si>
  <si>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</si>
  <si>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</si>
  <si>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</si>
  <si>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</si>
  <si>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</si>
  <si>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</si>
  <si>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</si>
  <si>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</si>
  <si>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</si>
  <si>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</si>
  <si>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</si>
  <si>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</si>
  <si>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</si>
  <si>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</si>
  <si>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</si>
  <si>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</si>
  <si>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</si>
  <si>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</si>
  <si>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</si>
  <si>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</si>
  <si>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</si>
  <si>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</si>
  <si>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</si>
  <si>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</si>
  <si>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</si>
  <si>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</si>
  <si>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</si>
  <si>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</si>
  <si>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</si>
  <si>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</si>
  <si>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</si>
  <si>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</si>
  <si>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</si>
  <si>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</si>
  <si>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</si>
  <si>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</si>
  <si>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</si>
  <si>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</si>
  <si>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</si>
  <si>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</si>
  <si>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</si>
  <si>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</si>
  <si>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</si>
  <si>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</si>
  <si>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</si>
  <si>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</si>
  <si>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</si>
  <si>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</si>
  <si>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</si>
  <si>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</si>
  <si>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</si>
  <si>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</si>
  <si>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</si>
  <si>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</si>
  <si>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</si>
  <si>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</si>
  <si>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</si>
  <si>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</si>
  <si>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</si>
  <si>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</si>
  <si>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</si>
  <si>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</si>
  <si>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</si>
  <si>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</si>
  <si>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</si>
  <si>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</si>
  <si>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</si>
  <si>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</si>
  <si>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</si>
  <si>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</si>
  <si>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</si>
  <si>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</si>
  <si>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</si>
  <si>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</si>
  <si>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</si>
  <si>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</si>
  <si>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</si>
  <si>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</si>
  <si>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</si>
  <si>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</si>
  <si>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</si>
  <si>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</si>
  <si>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</si>
  <si>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</si>
  <si>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</si>
  <si>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</si>
  <si>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</si>
  <si>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</si>
  <si>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</si>
  <si>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</si>
  <si>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</si>
  <si>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</si>
  <si>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</si>
  <si>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</si>
  <si>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</si>
  <si>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</si>
  <si>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</si>
  <si>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</si>
  <si>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</si>
  <si>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</si>
  <si>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</si>
  <si>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</si>
  <si>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</si>
  <si>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</si>
  <si>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</si>
  <si>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</si>
  <si>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</si>
  <si>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</si>
  <si>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</si>
  <si>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</si>
  <si>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</si>
  <si>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</si>
  <si>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</si>
  <si>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</si>
  <si>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</si>
  <si>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</si>
  <si>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</si>
  <si>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</si>
  <si>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</si>
  <si>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</si>
  <si>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</si>
  <si>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</si>
  <si>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</si>
  <si>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</si>
  <si>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</si>
  <si>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</si>
  <si>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</si>
  <si>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</si>
  <si>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</si>
  <si>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</si>
  <si>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</si>
  <si>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</si>
  <si>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</si>
  <si>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</si>
  <si>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</si>
  <si>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</si>
  <si>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</si>
  <si>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</si>
  <si>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</si>
  <si>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</si>
  <si>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</si>
  <si>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</si>
  <si>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</si>
  <si>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</si>
  <si>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</si>
  <si>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</si>
  <si>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</si>
  <si>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</si>
  <si>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</si>
  <si>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</si>
  <si>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</si>
  <si>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</si>
  <si>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</si>
  <si>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</si>
  <si>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</si>
  <si>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</si>
  <si>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</si>
  <si>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</si>
  <si>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</si>
  <si>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</si>
  <si>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</si>
  <si>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</si>
  <si>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</si>
  <si>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</si>
  <si>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</si>
  <si>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</si>
  <si>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</si>
  <si>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</si>
  <si>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</si>
  <si>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</si>
  <si>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</si>
  <si>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</si>
  <si>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</si>
  <si>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</si>
  <si>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</si>
  <si>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</si>
  <si>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</si>
  <si>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</si>
  <si>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</si>
  <si>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</si>
  <si>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</si>
  <si>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</si>
  <si>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</si>
  <si>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</si>
  <si>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</si>
  <si>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</si>
  <si>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</si>
  <si>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</si>
  <si>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</si>
  <si>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</si>
  <si>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</si>
  <si>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</si>
  <si>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</si>
  <si>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</si>
  <si>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</si>
  <si>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</si>
  <si>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</si>
  <si>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</si>
  <si>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</si>
  <si>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</si>
  <si>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</si>
  <si>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</si>
  <si>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</si>
  <si>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</si>
  <si>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</si>
  <si>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</si>
  <si>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</si>
  <si>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</si>
  <si>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</si>
  <si>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</si>
  <si>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</si>
  <si>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</si>
  <si>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</si>
  <si>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</si>
  <si>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</si>
  <si>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</si>
  <si>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</si>
  <si>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</si>
  <si>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</si>
  <si>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</si>
  <si>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</si>
  <si>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</si>
  <si>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</si>
  <si>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</si>
  <si>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</si>
  <si>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</si>
  <si>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</si>
  <si>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</si>
  <si>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</si>
  <si>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</si>
  <si>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</si>
  <si>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</si>
  <si>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</si>
  <si>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</si>
  <si>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</si>
  <si>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</si>
  <si>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</si>
  <si>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</si>
  <si>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</si>
  <si>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</si>
  <si>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</si>
  <si>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</si>
  <si>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</si>
  <si>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</si>
  <si>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</si>
  <si>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</si>
  <si>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</si>
  <si>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</si>
  <si>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</si>
  <si>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</si>
  <si>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</si>
  <si>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</si>
  <si>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</si>
  <si>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</si>
  <si>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</si>
  <si>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</si>
  <si>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</si>
  <si>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</si>
  <si>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</si>
  <si>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</si>
  <si>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</si>
  <si>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</si>
  <si>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</si>
  <si>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</si>
  <si>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</si>
  <si>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</si>
  <si>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</si>
  <si>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</si>
  <si>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</si>
  <si>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</si>
  <si>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</si>
  <si>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</si>
  <si>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</si>
  <si>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</si>
  <si>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</si>
  <si>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</si>
  <si>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</si>
  <si>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</si>
  <si>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</si>
  <si>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</si>
  <si>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</si>
  <si>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</si>
  <si>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</si>
  <si>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</si>
  <si>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</si>
  <si>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</si>
  <si>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</si>
  <si>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</si>
  <si>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</si>
  <si>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</si>
  <si>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</si>
  <si>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</si>
  <si>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</si>
  <si>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</si>
  <si>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</si>
  <si>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</si>
  <si>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</si>
  <si>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</si>
  <si>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</si>
  <si>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</si>
  <si>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</si>
  <si>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</si>
  <si>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</si>
  <si>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</si>
  <si>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</si>
  <si>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</si>
  <si>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</si>
  <si>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</si>
  <si>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</si>
  <si>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</si>
  <si>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</si>
  <si>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</si>
  <si>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</si>
  <si>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</si>
  <si>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</si>
  <si>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</si>
  <si>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</si>
  <si>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</si>
  <si>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</si>
  <si>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</si>
  <si>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</si>
  <si>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</si>
  <si>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</si>
  <si>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</si>
  <si>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</si>
  <si>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</si>
  <si>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</si>
  <si>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</si>
  <si>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</si>
  <si>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</si>
  <si>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</si>
  <si>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</si>
  <si>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</si>
  <si>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</si>
  <si>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</si>
  <si>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</si>
  <si>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</si>
  <si>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</si>
  <si>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</si>
  <si>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</si>
  <si>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</si>
  <si>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</si>
  <si>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</si>
  <si>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</si>
  <si>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</si>
  <si>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</si>
  <si>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</si>
  <si>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</si>
  <si>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</si>
  <si>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</si>
  <si>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</si>
  <si>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</si>
  <si>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</si>
  <si>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</si>
  <si>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</si>
  <si>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</si>
  <si>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</si>
  <si>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</si>
  <si>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</si>
  <si>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</si>
  <si>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</si>
  <si>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</si>
  <si>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</si>
  <si>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</si>
  <si>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</si>
  <si>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</si>
  <si>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</si>
  <si>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</si>
  <si>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</si>
  <si>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</si>
  <si>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</si>
  <si>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</si>
  <si>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</si>
  <si>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</si>
  <si>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</si>
  <si>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</si>
  <si>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</si>
  <si>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</si>
  <si>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</si>
  <si>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</si>
  <si>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</si>
  <si>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</si>
  <si>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</si>
  <si>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</si>
  <si>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</si>
  <si>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</si>
  <si>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</si>
  <si>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</si>
  <si>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</si>
  <si>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</si>
  <si>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</si>
  <si>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</si>
  <si>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</si>
  <si>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</si>
  <si>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</si>
  <si>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</si>
  <si>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</si>
  <si>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</si>
  <si>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</si>
  <si>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</si>
  <si>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</si>
  <si>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</si>
  <si>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</si>
  <si>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</si>
  <si>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</si>
  <si>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</si>
  <si>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</si>
  <si>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</si>
  <si>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</si>
  <si>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</si>
  <si>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</si>
  <si>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</si>
  <si>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</si>
  <si>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</si>
  <si>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</si>
  <si>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</si>
  <si>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</si>
  <si>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</si>
  <si>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</si>
  <si>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</si>
  <si>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</si>
  <si>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</si>
  <si>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</si>
  <si>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</si>
  <si>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</si>
  <si>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</si>
  <si>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</si>
  <si>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</si>
  <si>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</si>
  <si>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</si>
  <si>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</si>
  <si>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</si>
  <si>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</si>
  <si>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</si>
  <si>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</si>
  <si>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</si>
  <si>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</si>
  <si>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</si>
  <si>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</si>
  <si>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</si>
  <si>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</si>
  <si>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</si>
  <si>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</si>
  <si>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</si>
  <si>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</si>
  <si>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</si>
  <si>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</si>
  <si>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</si>
  <si>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</si>
  <si>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</si>
  <si>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</si>
  <si>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</si>
  <si>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</si>
  <si>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</si>
  <si>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</si>
  <si>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</si>
  <si>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</si>
  <si>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</si>
  <si>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</si>
  <si>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</si>
  <si>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</si>
  <si>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</si>
  <si>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</si>
  <si>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</si>
  <si>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</si>
  <si>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</si>
  <si>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</si>
  <si>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</si>
  <si>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</si>
  <si>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</si>
  <si>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</si>
  <si>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</si>
  <si>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</si>
  <si>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</si>
  <si>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</si>
  <si>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</si>
  <si>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</si>
  <si>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</si>
  <si>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</si>
  <si>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</si>
  <si>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</si>
  <si>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</si>
  <si>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</si>
  <si>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</si>
  <si>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</si>
  <si>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</si>
  <si>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</si>
  <si>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</si>
  <si>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</si>
  <si>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</si>
  <si>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</si>
  <si>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</si>
  <si>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</si>
  <si>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</si>
  <si>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</si>
  <si>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</si>
  <si>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</si>
  <si>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</si>
  <si>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</si>
  <si>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</si>
  <si>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</si>
  <si>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</si>
  <si>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</si>
  <si>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</si>
  <si>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</si>
  <si>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</si>
  <si>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</si>
  <si>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</si>
  <si>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</si>
  <si>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</si>
  <si>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</si>
  <si>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</si>
  <si>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</si>
  <si>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</si>
  <si>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</si>
  <si>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</si>
  <si>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</si>
  <si>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</si>
  <si>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</si>
  <si>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</si>
  <si>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</si>
  <si>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</si>
  <si>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</si>
  <si>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</si>
  <si>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</si>
  <si>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</si>
  <si>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</si>
  <si>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</si>
  <si>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</si>
  <si>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</si>
  <si>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</si>
  <si>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</si>
  <si>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</si>
  <si>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</si>
  <si>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</si>
  <si>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</si>
  <si>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</si>
  <si>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</si>
  <si>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</si>
  <si>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</si>
  <si>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</si>
  <si>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</si>
  <si>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</si>
  <si>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</si>
  <si>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</si>
  <si>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</si>
  <si>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</si>
  <si>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</si>
  <si>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</si>
  <si>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</si>
  <si>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</si>
  <si>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</si>
  <si>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</si>
  <si>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</si>
  <si>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</si>
  <si>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</si>
  <si>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</si>
  <si>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</si>
  <si>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</si>
  <si>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</si>
  <si>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</si>
  <si>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</si>
  <si>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</si>
  <si>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</si>
  <si>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</si>
  <si>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</si>
  <si>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</si>
  <si>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</si>
  <si>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</si>
  <si>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</si>
  <si>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</si>
  <si>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</si>
  <si>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</si>
  <si>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</si>
  <si>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</si>
  <si>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</si>
  <si>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</si>
  <si>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</si>
  <si>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</si>
  <si>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</si>
  <si>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</si>
  <si>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</si>
  <si>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</si>
  <si>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</si>
  <si>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</si>
  <si>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</si>
  <si>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</si>
  <si>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</si>
  <si>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</si>
  <si>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</si>
  <si>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</si>
  <si>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</si>
  <si>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</si>
  <si>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</si>
  <si>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</si>
  <si>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</si>
  <si>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</si>
  <si>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</si>
  <si>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</si>
  <si>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</si>
  <si>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</si>
  <si>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</si>
  <si>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</si>
  <si>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</si>
  <si>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</si>
  <si>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</si>
  <si>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</si>
  <si>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</si>
  <si>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</si>
  <si>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</si>
  <si>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</si>
  <si>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</si>
  <si>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</si>
  <si>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</si>
  <si>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</si>
  <si>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</si>
  <si>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</si>
  <si>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</si>
  <si>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</si>
  <si>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</si>
  <si>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</si>
  <si>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</si>
  <si>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</si>
  <si>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</si>
  <si>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</si>
  <si>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</si>
  <si>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</si>
  <si>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</si>
  <si>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</si>
  <si>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</si>
  <si>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</si>
  <si>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</si>
  <si>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</si>
  <si>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</si>
  <si>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</si>
  <si>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</si>
  <si>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</si>
  <si>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</si>
  <si>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</si>
  <si>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</si>
  <si>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</si>
  <si>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</si>
  <si>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</si>
  <si>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</si>
  <si>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</si>
  <si>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</si>
  <si>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</si>
  <si>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</si>
  <si>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</si>
  <si>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</si>
  <si>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</si>
  <si>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</si>
  <si>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</si>
  <si>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</si>
  <si>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</si>
  <si>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</si>
  <si>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</si>
  <si>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</si>
  <si>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</si>
  <si>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</si>
  <si>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</si>
  <si>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</si>
  <si>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</si>
  <si>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</si>
  <si>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</si>
  <si>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</si>
  <si>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</si>
  <si>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</si>
  <si>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</si>
  <si>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</si>
  <si>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</si>
  <si>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</si>
  <si>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</si>
  <si>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</si>
  <si>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</si>
  <si>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</si>
  <si>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</si>
  <si>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</si>
  <si>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</si>
  <si>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</si>
  <si>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</si>
  <si>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</si>
  <si>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</si>
  <si>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</si>
  <si>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</si>
  <si>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</si>
  <si>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</si>
  <si>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</si>
  <si>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</si>
  <si>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</si>
  <si>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</si>
  <si>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</si>
  <si>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</si>
  <si>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</si>
  <si>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</si>
  <si>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</si>
  <si>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</si>
  <si>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</si>
  <si>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</si>
  <si>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</si>
  <si>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</si>
  <si>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</si>
  <si>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</si>
  <si>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</si>
  <si>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</si>
  <si>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</si>
  <si>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</si>
  <si>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</si>
  <si>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</si>
  <si>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</si>
  <si>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</si>
  <si>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</si>
  <si>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</si>
  <si>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</si>
  <si>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</si>
  <si>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</si>
  <si>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</si>
  <si>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</si>
  <si>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</si>
  <si>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</si>
  <si>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</si>
  <si>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</si>
  <si>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</si>
  <si>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</si>
  <si>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</si>
  <si>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</si>
  <si>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</si>
  <si>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</si>
  <si>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</si>
  <si>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</si>
  <si>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</si>
  <si>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</si>
  <si>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</si>
  <si>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</si>
  <si>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</si>
  <si>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</si>
  <si>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</si>
  <si>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</si>
  <si>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</si>
  <si>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</si>
  <si>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</si>
  <si>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</si>
  <si>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</si>
  <si>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</si>
  <si>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</si>
  <si>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</si>
  <si>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</si>
  <si>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</si>
  <si>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</si>
  <si>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</si>
  <si>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</si>
  <si>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</si>
  <si>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</si>
  <si>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</si>
  <si>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</si>
  <si>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</si>
  <si>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</si>
  <si>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</si>
  <si>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</si>
  <si>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</si>
  <si>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</si>
  <si>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</si>
  <si>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</si>
  <si>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</si>
  <si>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</si>
  <si>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</si>
  <si>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</si>
  <si>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</si>
  <si>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</si>
  <si>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</si>
  <si>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</si>
  <si>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</si>
  <si>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</si>
  <si>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</si>
  <si>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</si>
  <si>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</si>
  <si>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</si>
  <si>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</si>
  <si>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</si>
  <si>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</si>
  <si>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</si>
  <si>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</si>
  <si>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</si>
  <si>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</si>
  <si>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</si>
  <si>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</si>
  <si>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</si>
  <si>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</si>
  <si>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</si>
  <si>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</si>
  <si>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</si>
  <si>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</si>
  <si>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</si>
  <si>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</si>
  <si>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</si>
  <si>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</si>
  <si>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</si>
  <si>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</si>
  <si>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</si>
  <si>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</si>
  <si>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</si>
  <si>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</si>
  <si>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</si>
  <si>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</si>
  <si>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</si>
  <si>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</si>
  <si>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</si>
  <si>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</si>
  <si>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</si>
  <si>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</si>
  <si>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</si>
  <si>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</si>
  <si>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</si>
  <si>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</si>
  <si>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</si>
  <si>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</si>
  <si>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</si>
  <si>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</si>
  <si>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</si>
  <si>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</si>
  <si>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</si>
  <si>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</si>
  <si>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</si>
  <si>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</si>
  <si>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</si>
  <si>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</si>
  <si>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</si>
  <si>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</si>
  <si>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</si>
  <si>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</si>
  <si>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</si>
  <si>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</si>
  <si>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</si>
  <si>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</si>
  <si>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</si>
  <si>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</si>
  <si>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</si>
  <si>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</si>
  <si>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</si>
  <si>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</si>
  <si>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</si>
  <si>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</si>
  <si>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</si>
  <si>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</si>
  <si>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</si>
  <si>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</si>
  <si>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</si>
  <si>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</si>
  <si>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</si>
  <si>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</si>
  <si>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</si>
  <si>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</si>
  <si>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</si>
  <si>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</si>
  <si>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</si>
  <si>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</si>
  <si>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</si>
  <si>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</si>
  <si>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</si>
  <si>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</si>
  <si>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</si>
  <si>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</si>
  <si>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</si>
  <si>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</si>
  <si>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</si>
  <si>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</si>
  <si>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</si>
  <si>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</si>
  <si>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</si>
  <si>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</si>
  <si>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</si>
  <si>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</si>
  <si>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</si>
  <si>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</si>
  <si>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</si>
  <si>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</si>
  <si>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</si>
  <si>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</si>
  <si>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</si>
  <si>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</si>
  <si>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</si>
  <si>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</si>
  <si>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</si>
  <si>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</si>
  <si>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</si>
  <si>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</si>
  <si>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</si>
  <si>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</si>
  <si>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</si>
  <si>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</si>
  <si>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</si>
  <si>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</si>
  <si>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</si>
  <si>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</si>
  <si>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</si>
  <si>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</si>
  <si>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</si>
  <si>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</si>
  <si>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</si>
  <si>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</si>
  <si>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</si>
  <si>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</si>
  <si>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</si>
  <si>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</si>
  <si>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</si>
  <si>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</si>
  <si>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</si>
  <si>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</si>
  <si>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</si>
  <si>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</si>
  <si>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</si>
  <si>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</si>
  <si>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</si>
  <si>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</si>
  <si>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</si>
  <si>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</si>
  <si>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</si>
  <si>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</si>
  <si>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</si>
  <si>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</si>
  <si>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</si>
  <si>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</si>
  <si>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</si>
  <si>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</si>
  <si>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</si>
  <si>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</si>
  <si>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</si>
  <si>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</si>
  <si>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</si>
  <si>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</si>
  <si>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</si>
  <si>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</si>
  <si>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</si>
  <si>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</si>
  <si>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</si>
  <si>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</si>
  <si>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</si>
  <si>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</si>
  <si>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</si>
  <si>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</si>
  <si>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</si>
  <si>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</si>
  <si>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</si>
  <si>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</si>
  <si>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</si>
  <si>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</si>
  <si>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</si>
  <si>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</si>
  <si>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</si>
  <si>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</si>
  <si>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</si>
  <si>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</si>
  <si>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</si>
  <si>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</si>
  <si>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</si>
  <si>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</si>
  <si>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</si>
  <si>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</si>
  <si>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</si>
  <si>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</si>
  <si>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</si>
  <si>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</si>
  <si>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</si>
  <si>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</si>
  <si>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</si>
  <si>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</si>
  <si>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</si>
  <si>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</si>
  <si>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</si>
  <si>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</si>
  <si>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</si>
  <si>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</si>
  <si>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</si>
  <si>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</si>
  <si>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</si>
  <si>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</si>
  <si>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</si>
  <si>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</si>
  <si>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</si>
  <si>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</si>
  <si>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</si>
  <si>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</si>
  <si>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</si>
  <si>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</si>
  <si>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</si>
  <si>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</si>
  <si>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</si>
  <si>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</si>
  <si>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</si>
  <si>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</si>
  <si>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</si>
  <si>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</si>
  <si>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</si>
  <si>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</si>
  <si>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</si>
  <si>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</si>
  <si>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</si>
  <si>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</si>
  <si>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</si>
  <si>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</si>
  <si>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</si>
  <si>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</si>
  <si>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</si>
  <si>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</si>
  <si>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</si>
  <si>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</si>
  <si>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</si>
  <si>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</si>
  <si>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</si>
  <si>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</si>
  <si>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</si>
  <si>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</si>
  <si>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</si>
  <si>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</si>
  <si>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</si>
  <si>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</si>
  <si>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</si>
  <si>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</si>
  <si>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</si>
  <si>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</si>
  <si>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</si>
  <si>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</si>
  <si>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</si>
  <si>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</si>
  <si>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</si>
  <si>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</si>
  <si>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</si>
  <si>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</si>
  <si>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</si>
  <si>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</si>
  <si>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</si>
  <si>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</si>
  <si>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</si>
  <si>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</si>
  <si>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</si>
  <si>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</si>
  <si>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</si>
  <si>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</si>
  <si>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</si>
  <si>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</si>
  <si>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</si>
  <si>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</si>
  <si>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</si>
  <si>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</si>
  <si>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</si>
  <si>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</si>
  <si>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</si>
  <si>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</si>
  <si>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</si>
  <si>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</si>
  <si>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</si>
  <si>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</si>
  <si>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</si>
  <si>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</si>
  <si>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</si>
  <si>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</si>
  <si>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</si>
  <si>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</si>
  <si>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</si>
  <si>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</si>
  <si>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</si>
  <si>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</si>
  <si>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</si>
  <si>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</si>
  <si>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</si>
  <si>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</si>
  <si>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</si>
  <si>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</si>
  <si>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</si>
  <si>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</si>
  <si>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</si>
  <si>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</si>
  <si>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</si>
  <si>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</si>
  <si>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</si>
  <si>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</si>
  <si>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</si>
  <si>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</si>
  <si>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</si>
  <si>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</si>
  <si>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</si>
  <si>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</si>
  <si>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</si>
  <si>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</si>
  <si>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</si>
  <si>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</si>
  <si>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</si>
  <si>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</si>
  <si>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</si>
  <si>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</si>
  <si>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</si>
  <si>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</si>
  <si>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</si>
  <si>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</si>
  <si>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</si>
  <si>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</si>
  <si>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</si>
  <si>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</si>
  <si>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</si>
  <si>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</si>
  <si>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</si>
  <si>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</si>
  <si>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</si>
  <si>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</si>
  <si>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</si>
  <si>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</si>
  <si>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</si>
  <si>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</si>
  <si>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</si>
  <si>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</si>
  <si>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</si>
  <si>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</si>
  <si>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</si>
  <si>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</si>
  <si>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</si>
  <si>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</si>
  <si>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</si>
  <si>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</si>
  <si>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</si>
  <si>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</si>
  <si>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</si>
  <si>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</si>
  <si>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</si>
  <si>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</si>
  <si>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</si>
  <si>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</si>
  <si>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</si>
  <si>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</si>
  <si>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</si>
  <si>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</si>
  <si>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</si>
  <si>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</si>
  <si>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</si>
  <si>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</si>
  <si>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</si>
  <si>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</si>
  <si>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</si>
  <si>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</si>
  <si>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</si>
  <si>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</si>
  <si>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</si>
  <si>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</si>
  <si>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</si>
  <si>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</si>
  <si>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</si>
  <si>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</si>
  <si>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</si>
  <si>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</si>
  <si>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</si>
  <si>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</si>
  <si>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</si>
  <si>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</si>
  <si>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</si>
  <si>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</si>
  <si>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</si>
  <si>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</si>
  <si>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</si>
  <si>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</si>
  <si>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</si>
  <si>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</si>
  <si>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</si>
  <si>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</si>
  <si>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</si>
  <si>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</si>
  <si>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</si>
  <si>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</si>
  <si>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</si>
  <si>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</si>
  <si>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</si>
  <si>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</si>
  <si>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</si>
  <si>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</si>
  <si>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</si>
  <si>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</si>
  <si>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</si>
  <si>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</si>
  <si>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</si>
  <si>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</si>
  <si>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</si>
  <si>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</si>
  <si>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</si>
  <si>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</si>
  <si>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</si>
  <si>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</si>
  <si>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</si>
  <si>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</si>
  <si>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</si>
  <si>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</si>
  <si>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</si>
  <si>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</si>
  <si>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</si>
  <si>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</si>
  <si>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</si>
  <si>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</si>
  <si>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</si>
  <si>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</si>
  <si>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</si>
  <si>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</si>
  <si>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</si>
  <si>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</si>
  <si>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</si>
  <si>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</si>
  <si>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</si>
  <si>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</si>
  <si>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</si>
  <si>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</si>
  <si>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</si>
  <si>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</si>
  <si>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</si>
  <si>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</si>
  <si>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</si>
  <si>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</si>
  <si>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</si>
  <si>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</si>
  <si>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</si>
  <si>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</si>
  <si>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</si>
  <si>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</si>
  <si>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</si>
  <si>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</si>
  <si>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</si>
  <si>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</si>
  <si>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</si>
  <si>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</si>
  <si>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</si>
  <si>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</si>
  <si>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</si>
  <si>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</si>
  <si>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</si>
  <si>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</si>
  <si>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</si>
  <si>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</si>
  <si>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</si>
  <si>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</si>
  <si>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</si>
  <si>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</si>
  <si>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</si>
  <si>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</si>
  <si>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</si>
  <si>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</si>
  <si>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</si>
  <si>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</si>
  <si>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</si>
  <si>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</si>
  <si>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</si>
  <si>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</si>
  <si>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</si>
  <si>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</si>
  <si>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</si>
  <si>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</si>
  <si>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</si>
  <si>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</si>
  <si>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</si>
  <si>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</si>
  <si>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</si>
  <si>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</si>
  <si>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</si>
  <si>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</si>
  <si>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</si>
  <si>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</si>
  <si>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</si>
  <si>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</si>
  <si>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</si>
  <si>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</si>
  <si>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</si>
  <si>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</si>
  <si>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</si>
  <si>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</si>
  <si>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</si>
  <si>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</si>
  <si>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</si>
  <si>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</si>
  <si>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</si>
  <si>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</si>
  <si>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</si>
  <si>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</si>
  <si>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</si>
  <si>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</si>
  <si>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</si>
  <si>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</si>
  <si>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</si>
  <si>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</si>
  <si>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</si>
  <si>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</si>
  <si>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</si>
  <si>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</si>
  <si>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</si>
  <si>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</si>
  <si>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</si>
  <si>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</si>
  <si>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</si>
  <si>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</si>
  <si>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</si>
  <si>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</si>
  <si>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</si>
  <si>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</si>
  <si>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</si>
  <si>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</si>
  <si>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</si>
  <si>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</si>
  <si>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</si>
  <si>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</si>
  <si>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</si>
  <si>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</si>
  <si>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</si>
  <si>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</si>
  <si>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</si>
  <si>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</si>
  <si>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</si>
  <si>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</si>
  <si>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</si>
  <si>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</si>
  <si>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</si>
  <si>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</si>
  <si>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</si>
  <si>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</si>
  <si>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</si>
  <si>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</si>
  <si>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</si>
  <si>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</si>
  <si>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</si>
  <si>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</si>
  <si>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</si>
  <si>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</si>
  <si>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</si>
  <si>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</si>
  <si>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</si>
  <si>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</si>
  <si>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</si>
  <si>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</si>
  <si>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</si>
  <si>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</si>
  <si>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</si>
  <si>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</si>
  <si>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</si>
  <si>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</si>
  <si>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</si>
  <si>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</si>
  <si>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</si>
  <si>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</si>
  <si>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</si>
  <si>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</si>
  <si>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</si>
  <si>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</si>
  <si>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</si>
  <si>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</si>
  <si>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</si>
  <si>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</si>
  <si>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</si>
  <si>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</si>
  <si>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</si>
  <si>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</si>
  <si>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</si>
  <si>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</si>
  <si>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</si>
  <si>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</si>
  <si>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</si>
  <si>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</si>
  <si>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</si>
  <si>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</si>
  <si>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</si>
  <si>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</si>
  <si>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</si>
  <si>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</si>
  <si>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</si>
  <si>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</si>
  <si>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</si>
  <si>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</si>
  <si>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</si>
  <si>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</si>
  <si>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</si>
  <si>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</si>
  <si>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</si>
  <si>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</si>
  <si>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</si>
  <si>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</si>
  <si>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</si>
  <si>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</si>
  <si>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</si>
  <si>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</si>
  <si>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</si>
  <si>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</si>
  <si>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</si>
  <si>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</si>
  <si>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</si>
  <si>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</si>
  <si>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</si>
  <si>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</si>
  <si>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</si>
  <si>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</si>
  <si>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</si>
  <si>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</si>
  <si>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</si>
  <si>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</si>
  <si>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</si>
  <si>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</si>
  <si>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</si>
  <si>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</si>
  <si>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</si>
  <si>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</si>
  <si>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</si>
  <si>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</si>
  <si>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</si>
  <si>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</si>
  <si>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</si>
  <si>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</si>
  <si>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</si>
  <si>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</si>
  <si>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</si>
  <si>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</si>
  <si>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</si>
  <si>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</si>
  <si>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</si>
  <si>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</si>
  <si>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</si>
  <si>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</si>
  <si>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</si>
  <si>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</si>
  <si>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</si>
  <si>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</si>
  <si>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</si>
  <si>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</si>
  <si>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</si>
  <si>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</si>
  <si>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</si>
  <si>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</si>
  <si>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</si>
  <si>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</si>
  <si>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</si>
  <si>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</si>
  <si>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</si>
  <si>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</si>
  <si>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</si>
  <si>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</si>
  <si>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</si>
  <si>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</si>
  <si>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</si>
  <si>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</si>
  <si>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</si>
  <si>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</si>
  <si>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</si>
  <si>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</si>
  <si>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</si>
  <si>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</si>
  <si>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</si>
  <si>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</si>
  <si>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</si>
  <si>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</si>
  <si>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</si>
  <si>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</si>
  <si>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</si>
  <si>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</si>
  <si>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</si>
  <si>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</si>
  <si>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</si>
  <si>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</si>
  <si>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</si>
  <si>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</si>
  <si>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</si>
  <si>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</si>
  <si>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</si>
  <si>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</si>
  <si>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</si>
  <si>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</si>
  <si>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</si>
  <si>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</si>
  <si>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</si>
  <si>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</si>
  <si>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</si>
  <si>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</si>
  <si>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</si>
  <si>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</si>
  <si>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</si>
  <si>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</si>
  <si>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</si>
  <si>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</si>
  <si>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</si>
  <si>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</si>
  <si>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</si>
  <si>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</si>
  <si>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</si>
  <si>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</si>
  <si>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</si>
  <si>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</si>
  <si>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</si>
  <si>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</si>
  <si>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</si>
  <si>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</si>
  <si>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</si>
  <si>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</si>
  <si>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</si>
  <si>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</si>
  <si>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</si>
  <si>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</si>
  <si>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</si>
  <si>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</si>
  <si>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</si>
  <si>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</si>
  <si>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</si>
  <si>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</si>
  <si>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</si>
  <si>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</si>
  <si>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</si>
  <si>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</si>
  <si>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</si>
  <si>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</si>
  <si>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</si>
  <si>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</si>
  <si>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</si>
  <si>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</si>
  <si>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</si>
  <si>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</si>
  <si>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</si>
  <si>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</si>
  <si>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</si>
  <si>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</si>
  <si>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</si>
  <si>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</si>
  <si>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</si>
  <si>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</si>
  <si>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</si>
  <si>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</si>
  <si>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</si>
  <si>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</si>
  <si>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</si>
  <si>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</si>
  <si>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</si>
  <si>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</si>
  <si>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</si>
  <si>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</si>
  <si>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</si>
  <si>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</si>
  <si>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</si>
  <si>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</si>
  <si>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</si>
  <si>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</si>
  <si>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</si>
  <si>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</si>
  <si>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</si>
  <si>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</si>
  <si>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</si>
  <si>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</si>
  <si>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</si>
  <si>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</si>
  <si>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</si>
  <si>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</si>
  <si>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</si>
  <si>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</si>
  <si>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</si>
  <si>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</si>
  <si>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</si>
  <si>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</si>
  <si>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</si>
  <si>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</si>
  <si>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</si>
  <si>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</si>
  <si>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</si>
  <si>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</si>
  <si>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</si>
  <si>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</si>
  <si>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</si>
  <si>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</si>
  <si>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</si>
  <si>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</si>
  <si>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</si>
  <si>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</si>
  <si>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</si>
  <si>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</si>
  <si>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</si>
  <si>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</si>
  <si>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</si>
  <si>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</si>
  <si>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</si>
  <si>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</si>
  <si>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</si>
  <si>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</si>
  <si>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</si>
  <si>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</si>
  <si>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</si>
  <si>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</si>
  <si>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</si>
  <si>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</si>
  <si>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</si>
  <si>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</si>
  <si>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</si>
  <si>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</si>
  <si>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</si>
  <si>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</si>
  <si>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</si>
  <si>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</si>
  <si>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</si>
  <si>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</si>
  <si>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</si>
  <si>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</si>
  <si>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</si>
  <si>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</si>
  <si>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</si>
  <si>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</si>
  <si>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</si>
  <si>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</si>
  <si>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</si>
  <si>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</si>
  <si>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</si>
  <si>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</si>
  <si>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</si>
  <si>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</si>
  <si>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</si>
  <si>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</si>
  <si>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</si>
  <si>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</si>
  <si>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</si>
  <si>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</si>
  <si>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</si>
  <si>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</si>
  <si>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</si>
  <si>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</si>
  <si>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</si>
  <si>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</si>
  <si>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</si>
  <si>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</si>
  <si>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</si>
  <si>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</si>
  <si>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</si>
  <si>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</si>
  <si>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</si>
  <si>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</si>
  <si>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</si>
  <si>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</si>
  <si>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</si>
  <si>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</si>
  <si>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</si>
  <si>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</si>
  <si>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</si>
  <si>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</si>
  <si>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</si>
  <si>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</si>
  <si>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</si>
  <si>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</si>
  <si>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</si>
  <si>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</si>
  <si>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</si>
  <si>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</si>
  <si>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</si>
  <si>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</si>
  <si>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</si>
  <si>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</si>
  <si>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</si>
  <si>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</si>
  <si>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</si>
  <si>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</si>
  <si>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</si>
  <si>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</si>
  <si>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</si>
  <si>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</si>
  <si>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</si>
  <si>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</si>
  <si>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</si>
  <si>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</si>
  <si>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</si>
  <si>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</si>
  <si>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</si>
  <si>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</si>
  <si>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</si>
  <si>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</si>
  <si>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</si>
  <si>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</si>
  <si>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</si>
  <si>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</si>
  <si>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</si>
  <si>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</si>
  <si>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</si>
  <si>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</si>
  <si>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</si>
  <si>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</si>
  <si>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</si>
  <si>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</si>
  <si>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</si>
  <si>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</si>
  <si>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</si>
  <si>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</si>
  <si>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</si>
  <si>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</si>
  <si>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</si>
  <si>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</si>
  <si>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</si>
  <si>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</si>
  <si>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</si>
  <si>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</si>
  <si>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</si>
  <si>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</si>
  <si>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</si>
  <si>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</si>
  <si>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</si>
  <si>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</si>
  <si>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</si>
  <si>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</si>
  <si>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</si>
  <si>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</si>
  <si>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</si>
  <si>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</si>
  <si>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</si>
  <si>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</si>
  <si>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</si>
  <si>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</si>
  <si>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</si>
  <si>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</si>
  <si>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</si>
  <si>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</si>
  <si>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</si>
  <si>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</si>
  <si>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</si>
  <si>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</si>
  <si>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</si>
  <si>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</si>
  <si>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</si>
  <si>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</si>
  <si>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</si>
  <si>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</si>
  <si>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</si>
  <si>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</si>
  <si>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</si>
  <si>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</si>
  <si>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</si>
  <si>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</si>
  <si>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</si>
  <si>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</si>
  <si>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</si>
  <si>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</si>
  <si>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</si>
  <si>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</si>
  <si>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</si>
  <si>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</si>
  <si>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</si>
  <si>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</si>
  <si>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</si>
  <si>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</si>
  <si>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</si>
  <si>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</si>
  <si>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</si>
  <si>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</si>
  <si>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</si>
  <si>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</si>
  <si>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</si>
  <si>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</si>
  <si>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</si>
  <si>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</si>
  <si>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</si>
  <si>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</si>
  <si>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</si>
  <si>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</si>
  <si>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</si>
  <si>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</si>
  <si>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</si>
  <si>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</si>
  <si>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</si>
  <si>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</si>
  <si>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</si>
  <si>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</si>
  <si>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</si>
  <si>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</si>
  <si>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</si>
  <si>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</si>
  <si>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</si>
  <si>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</si>
  <si>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</si>
  <si>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</si>
  <si>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</si>
  <si>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</si>
  <si>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</si>
  <si>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</si>
  <si>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</si>
  <si>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</si>
  <si>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</si>
  <si>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</si>
  <si>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</si>
  <si>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</si>
  <si>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</si>
  <si>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</si>
  <si>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</si>
  <si>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</si>
  <si>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</si>
  <si>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</si>
  <si>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</si>
  <si>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</si>
  <si>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</si>
  <si>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</si>
  <si>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</si>
  <si>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</si>
  <si>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</si>
  <si>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</si>
  <si>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</si>
  <si>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</si>
  <si>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</si>
  <si>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</si>
  <si>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</si>
  <si>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</si>
  <si>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</si>
  <si>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</si>
  <si>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</si>
  <si>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</si>
  <si>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</si>
  <si>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</si>
  <si>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</si>
  <si>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</si>
  <si>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</si>
  <si>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</si>
  <si>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</si>
  <si>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</si>
  <si>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</si>
  <si>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</si>
  <si>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</si>
  <si>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</si>
  <si>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</si>
  <si>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</si>
  <si>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</si>
  <si>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</si>
  <si>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</si>
  <si>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</si>
  <si>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</si>
  <si>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</si>
  <si>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</si>
  <si>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</si>
  <si>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</si>
  <si>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</si>
  <si>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</si>
  <si>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</si>
  <si>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</si>
  <si>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</si>
  <si>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</si>
  <si>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</si>
  <si>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</si>
  <si>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</si>
  <si>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</si>
  <si>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</si>
  <si>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</si>
  <si>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</si>
  <si>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</si>
  <si>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</si>
  <si>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</si>
  <si>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</si>
  <si>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</si>
  <si>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</si>
  <si>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</si>
  <si>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</si>
  <si>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</si>
  <si>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</si>
  <si>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</si>
  <si>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</si>
  <si>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</si>
  <si>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</si>
  <si>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</si>
  <si>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</si>
  <si>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</si>
  <si>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</si>
  <si>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</si>
  <si>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</si>
  <si>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</si>
  <si>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</si>
  <si>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</si>
  <si>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</si>
  <si>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</si>
  <si>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</si>
  <si>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</si>
  <si>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</si>
  <si>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</si>
  <si>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</si>
  <si>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</si>
  <si>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</si>
  <si>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</si>
  <si>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</si>
  <si>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</si>
  <si>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</si>
  <si>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</si>
  <si>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</si>
  <si>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</si>
  <si>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</si>
  <si>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</si>
  <si>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</si>
  <si>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</si>
  <si>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</si>
  <si>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</si>
  <si>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</si>
  <si>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</si>
  <si>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</si>
  <si>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</si>
  <si>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</si>
  <si>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</si>
  <si>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</si>
  <si>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</si>
  <si>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</si>
  <si>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</si>
  <si>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</si>
  <si>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</si>
  <si>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</si>
  <si>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</si>
  <si>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</si>
  <si>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</si>
  <si>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</si>
  <si>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</si>
  <si>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</si>
  <si>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</si>
  <si>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</si>
  <si>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</si>
  <si>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</si>
  <si>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</si>
  <si>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</si>
  <si>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</si>
  <si>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</si>
  <si>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</si>
  <si>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</si>
  <si>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</si>
  <si>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</si>
  <si>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</si>
  <si>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</si>
  <si>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</si>
  <si>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</si>
  <si>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</si>
  <si>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</si>
  <si>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</si>
  <si>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</si>
  <si>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</si>
  <si>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</si>
  <si>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</si>
  <si>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</si>
  <si>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</si>
  <si>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</si>
  <si>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</si>
  <si>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</si>
  <si>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</si>
  <si>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</si>
  <si>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</si>
  <si>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</si>
  <si>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</si>
  <si>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</si>
  <si>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</si>
  <si>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</si>
  <si>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</si>
  <si>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</si>
  <si>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</si>
  <si>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</si>
  <si>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</si>
  <si>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</si>
  <si>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</si>
  <si>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</si>
  <si>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</si>
  <si>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</si>
  <si>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</si>
  <si>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</si>
  <si>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</si>
  <si>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</si>
  <si>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</si>
  <si>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</si>
  <si>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</si>
  <si>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</si>
  <si>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</si>
  <si>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</si>
  <si>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</si>
  <si>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</si>
  <si>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</si>
  <si>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</si>
  <si>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</si>
  <si>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</si>
  <si>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</si>
  <si>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</si>
  <si>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</si>
  <si>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</si>
  <si>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</si>
  <si>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</si>
  <si>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</si>
  <si>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</si>
  <si>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</si>
  <si>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</si>
  <si>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</si>
  <si>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</si>
  <si>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</si>
  <si>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</si>
  <si>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</si>
  <si>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</si>
  <si>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</si>
  <si>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</si>
  <si>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</si>
  <si>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</si>
  <si>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</si>
  <si>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</si>
  <si>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</si>
  <si>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</si>
  <si>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</si>
  <si>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</si>
  <si>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</si>
  <si>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</si>
  <si>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</si>
  <si>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</si>
  <si>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</si>
  <si>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</si>
  <si>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</si>
  <si>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</si>
  <si>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</si>
  <si>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</si>
  <si>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</si>
  <si>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</si>
  <si>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</si>
  <si>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</si>
  <si>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</si>
  <si>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</si>
  <si>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</si>
  <si>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</si>
  <si>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</si>
  <si>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</si>
  <si>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</si>
  <si>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</si>
  <si>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</si>
  <si>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</si>
  <si>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</si>
  <si>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</si>
  <si>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</si>
  <si>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</si>
  <si>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</si>
  <si>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</si>
  <si>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</si>
  <si>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</si>
  <si>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</si>
  <si>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</si>
  <si>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</si>
  <si>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</si>
  <si>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</si>
  <si>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</si>
  <si>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</si>
  <si>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</si>
  <si>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</si>
  <si>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</si>
  <si>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</si>
  <si>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</si>
  <si>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</si>
  <si>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</si>
  <si>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</si>
  <si>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</si>
  <si>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</si>
  <si>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</si>
  <si>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</si>
  <si>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</si>
  <si>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</si>
  <si>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</si>
  <si>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</si>
  <si>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</si>
  <si>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</si>
  <si>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</si>
  <si>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</si>
  <si>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</si>
  <si>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</si>
  <si>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</si>
  <si>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</si>
  <si>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</si>
  <si>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</si>
  <si>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</si>
  <si>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</si>
  <si>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</si>
  <si>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</si>
  <si>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</si>
  <si>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</si>
  <si>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</si>
  <si>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</si>
  <si>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</si>
  <si>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</si>
  <si>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</si>
  <si>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</si>
  <si>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</si>
  <si>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</si>
  <si>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</si>
  <si>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</si>
  <si>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</si>
  <si>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</si>
  <si>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</si>
  <si>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</si>
  <si>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</si>
  <si>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</si>
  <si>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</si>
  <si>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</si>
  <si>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</si>
  <si>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</si>
  <si>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</si>
  <si>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</si>
  <si>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</si>
  <si>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</si>
  <si>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</si>
  <si>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</si>
  <si>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</si>
  <si>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</si>
  <si>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</si>
  <si>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</si>
  <si>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</si>
  <si>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</si>
  <si>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</si>
  <si>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</si>
  <si>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</si>
  <si>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</si>
  <si>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</si>
  <si>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</si>
  <si>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</si>
  <si>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</si>
  <si>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</si>
  <si>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</si>
  <si>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</si>
  <si>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</si>
  <si>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</si>
  <si>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</si>
  <si>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</si>
  <si>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</si>
  <si>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</si>
  <si>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</si>
  <si>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</si>
  <si>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</si>
  <si>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</si>
  <si>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</si>
  <si>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</si>
  <si>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</si>
  <si>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</si>
  <si>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</si>
  <si>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</si>
  <si>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</si>
  <si>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</si>
  <si>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</si>
  <si>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</si>
  <si>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</si>
  <si>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</si>
  <si>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</si>
  <si>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</si>
  <si>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</si>
  <si>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</si>
  <si>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</si>
  <si>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</si>
  <si>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</si>
  <si>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</si>
  <si>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</si>
  <si>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</si>
  <si>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</si>
  <si>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</si>
  <si>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</si>
  <si>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</si>
  <si>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</si>
  <si>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</si>
  <si>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</si>
  <si>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</si>
  <si>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</si>
  <si>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</si>
  <si>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</si>
  <si>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</si>
  <si>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</si>
  <si>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</si>
  <si>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</si>
  <si>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</si>
  <si>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</si>
  <si>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</si>
  <si>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</si>
  <si>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</si>
  <si>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</si>
  <si>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</si>
  <si>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</si>
  <si>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</si>
  <si>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</si>
  <si>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</si>
  <si>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</si>
  <si>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</si>
  <si>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</si>
  <si>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</si>
  <si>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</si>
  <si>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</si>
  <si>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</si>
  <si>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</si>
  <si>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</si>
  <si>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</si>
  <si>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</si>
  <si>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</si>
  <si>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</si>
  <si>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</si>
  <si>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</si>
  <si>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</si>
  <si>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</si>
  <si>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</si>
  <si>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</si>
  <si>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</si>
  <si>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</si>
  <si>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</si>
  <si>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</si>
  <si>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</si>
  <si>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</si>
  <si>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</si>
  <si>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</si>
  <si>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</si>
  <si>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</si>
  <si>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</si>
  <si>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</si>
  <si>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</si>
  <si>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</si>
  <si>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</si>
  <si>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</si>
  <si>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</si>
  <si>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</si>
  <si>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</si>
  <si>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</si>
  <si>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</si>
  <si>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</si>
  <si>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</si>
  <si>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</si>
  <si>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</si>
  <si>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</si>
  <si>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</si>
  <si>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</si>
  <si>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</si>
  <si>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</si>
  <si>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</si>
  <si>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</si>
  <si>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</si>
  <si>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</si>
  <si>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</si>
  <si>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</si>
  <si>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</si>
  <si>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</si>
  <si>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</si>
  <si>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</si>
  <si>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</si>
  <si>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</si>
  <si>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</si>
  <si>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</si>
  <si>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</si>
  <si>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</si>
  <si>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</si>
  <si>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</si>
  <si>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</si>
  <si>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</si>
  <si>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</si>
  <si>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</si>
  <si>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</si>
  <si>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</si>
  <si>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</si>
  <si>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</si>
  <si>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</si>
  <si>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</si>
  <si>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</si>
  <si>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</si>
  <si>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</si>
  <si>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</si>
  <si>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</si>
  <si>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</si>
  <si>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</si>
  <si>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</si>
  <si>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</si>
  <si>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</si>
  <si>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</si>
  <si>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</si>
  <si>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</si>
  <si>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</si>
  <si>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</si>
  <si>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</si>
  <si>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</si>
  <si>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</si>
  <si>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</si>
  <si>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</si>
  <si>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</si>
  <si>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</si>
  <si>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</si>
  <si>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</si>
  <si>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</si>
  <si>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</si>
  <si>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</si>
  <si>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</si>
  <si>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</si>
  <si>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</si>
  <si>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</si>
  <si>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</si>
  <si>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</si>
  <si>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</si>
  <si>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</si>
  <si>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</si>
  <si>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</si>
  <si>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</si>
  <si>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</si>
  <si>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</si>
  <si>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</si>
  <si>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</si>
  <si>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</si>
  <si>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</si>
  <si>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</si>
  <si>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</si>
  <si>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</si>
  <si>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</si>
  <si>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</si>
  <si>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</si>
  <si>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</si>
  <si>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</si>
  <si>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</si>
  <si>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</si>
  <si>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</si>
  <si>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</si>
  <si>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</si>
  <si>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</si>
  <si>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</si>
  <si>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</si>
  <si>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</si>
  <si>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</si>
  <si>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</si>
  <si>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</si>
  <si>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</si>
  <si>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</si>
  <si>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</si>
  <si>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</si>
  <si>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</si>
  <si>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</si>
  <si>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</si>
  <si>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</si>
  <si>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</si>
  <si>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</si>
  <si>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</si>
  <si>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</si>
  <si>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</si>
  <si>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</si>
  <si>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</si>
  <si>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</si>
  <si>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</si>
  <si>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</si>
  <si>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</si>
  <si>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</si>
  <si>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</si>
  <si>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</si>
  <si>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</si>
  <si>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</si>
  <si>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</si>
  <si>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</si>
  <si>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</si>
  <si>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</si>
  <si>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</si>
  <si>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</si>
  <si>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</si>
  <si>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</si>
  <si>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</si>
  <si>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</si>
  <si>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</si>
  <si>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</si>
  <si>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</si>
  <si>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</si>
  <si>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</si>
  <si>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</si>
  <si>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</si>
  <si>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</si>
  <si>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</si>
  <si>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</si>
  <si>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</si>
  <si>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</si>
  <si>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</si>
  <si>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</si>
  <si>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</si>
  <si>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</si>
  <si>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</si>
  <si>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</si>
  <si>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</si>
  <si>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</si>
  <si>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</si>
  <si>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</si>
  <si>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</si>
  <si>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</si>
  <si>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</si>
  <si>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</si>
  <si>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</si>
  <si>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</si>
  <si>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</si>
  <si>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</si>
  <si>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</si>
  <si>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</si>
  <si>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</si>
  <si>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</si>
  <si>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</si>
  <si>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</si>
  <si>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</si>
  <si>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</si>
  <si>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</si>
  <si>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</si>
  <si>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</si>
  <si>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</si>
  <si>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</si>
  <si>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</si>
  <si>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</si>
  <si>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</si>
  <si>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</si>
  <si>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</si>
  <si>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</si>
  <si>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</si>
  <si>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</si>
  <si>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</si>
  <si>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</si>
  <si>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</si>
  <si>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</si>
  <si>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</si>
  <si>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</si>
  <si>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</si>
  <si>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</si>
  <si>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</si>
  <si>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</si>
  <si>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</si>
  <si>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</si>
  <si>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</si>
  <si>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</si>
  <si>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</si>
  <si>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</si>
  <si>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</si>
  <si>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</si>
  <si>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</si>
  <si>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</si>
  <si>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</si>
  <si>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</si>
  <si>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</si>
  <si>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</si>
  <si>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</si>
  <si>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</si>
  <si>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</si>
  <si>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</si>
  <si>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</si>
  <si>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</si>
  <si>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</si>
  <si>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</si>
  <si>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</si>
  <si>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</si>
  <si>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</si>
  <si>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</si>
  <si>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</si>
  <si>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</si>
  <si>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</si>
  <si>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</si>
  <si>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</si>
  <si>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</si>
  <si>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</si>
  <si>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</si>
  <si>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</si>
  <si>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</si>
  <si>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</si>
  <si>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</si>
  <si>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</si>
  <si>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</si>
  <si>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</si>
  <si>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</si>
  <si>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</si>
  <si>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</si>
  <si>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</si>
  <si>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</si>
  <si>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</si>
  <si>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</si>
  <si>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</si>
  <si>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</si>
  <si>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</si>
  <si>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</si>
  <si>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</si>
  <si>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</si>
  <si>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</si>
  <si>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</si>
  <si>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</si>
  <si>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</si>
  <si>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</si>
  <si>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</si>
  <si>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</si>
  <si>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</si>
  <si>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</si>
  <si>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</si>
  <si>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</si>
  <si>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</si>
  <si>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</si>
  <si>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</si>
  <si>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</si>
  <si>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</si>
  <si>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</si>
  <si>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</si>
  <si>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</si>
  <si>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</si>
  <si>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</si>
  <si>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</si>
  <si>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</si>
  <si>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</si>
  <si>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</si>
  <si>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</si>
  <si>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</si>
  <si>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</si>
  <si>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</si>
  <si>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</si>
  <si>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</si>
  <si>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</si>
  <si>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</si>
  <si>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</si>
  <si>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</si>
  <si>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</si>
  <si>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</si>
  <si>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</si>
  <si>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</si>
  <si>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</si>
  <si>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</si>
  <si>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</si>
  <si>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</si>
  <si>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</si>
  <si>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</si>
  <si>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</si>
  <si>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</si>
  <si>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</si>
  <si>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</si>
  <si>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</si>
  <si>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</si>
  <si>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</si>
  <si>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</si>
  <si>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</si>
  <si>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</si>
  <si>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</si>
  <si>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</si>
  <si>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</si>
  <si>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</si>
  <si>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</si>
  <si>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</si>
  <si>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</si>
  <si>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</si>
  <si>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</si>
  <si>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</si>
  <si>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</si>
  <si>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</si>
  <si>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</si>
  <si>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</si>
  <si>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</si>
  <si>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</si>
  <si>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</si>
  <si>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</si>
  <si>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</si>
  <si>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</si>
  <si>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</si>
  <si>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</si>
  <si>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</si>
  <si>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</si>
  <si>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</si>
  <si>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</si>
  <si>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</si>
  <si>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</si>
  <si>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</si>
  <si>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</si>
  <si>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</si>
  <si>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</si>
  <si>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</si>
  <si>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</si>
  <si>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</si>
  <si>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</si>
  <si>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</si>
  <si>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</si>
  <si>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</si>
  <si>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</si>
  <si>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</si>
  <si>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</si>
  <si>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</si>
  <si>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</si>
  <si>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</si>
  <si>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</si>
  <si>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</si>
  <si>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</si>
  <si>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</si>
  <si>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</si>
  <si>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</si>
  <si>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</si>
  <si>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</si>
  <si>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</si>
  <si>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</si>
  <si>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</si>
  <si>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</si>
  <si>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</si>
  <si>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</si>
  <si>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</si>
  <si>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</si>
  <si>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</si>
  <si>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</si>
  <si>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</si>
  <si>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</si>
  <si>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</si>
  <si>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</si>
  <si>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</si>
  <si>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</si>
  <si>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</si>
  <si>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</si>
  <si>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</si>
  <si>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</si>
  <si>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</si>
  <si>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</si>
  <si>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</si>
  <si>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</si>
  <si>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</si>
  <si>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</si>
  <si>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</si>
  <si>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</si>
  <si>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</si>
  <si>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</si>
  <si>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</si>
  <si>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</si>
  <si>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</si>
  <si>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</si>
  <si>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</si>
  <si>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</si>
  <si>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</si>
  <si>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</si>
  <si>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</si>
  <si>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</si>
  <si>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</si>
  <si>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</si>
  <si>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</si>
  <si>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</si>
  <si>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</si>
  <si>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</si>
  <si>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</si>
  <si>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</si>
  <si>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</si>
  <si>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</si>
  <si>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</si>
  <si>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</si>
  <si>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</si>
  <si>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</si>
  <si>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</si>
  <si>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</si>
  <si>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</si>
  <si>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</si>
  <si>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</si>
  <si>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</si>
  <si>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</si>
  <si>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</si>
  <si>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</si>
  <si>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</si>
  <si>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</si>
  <si>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</si>
  <si>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</si>
  <si>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</si>
  <si>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</si>
  <si>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</si>
  <si>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</si>
  <si>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</si>
  <si>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</si>
  <si>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</si>
  <si>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</si>
  <si>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</si>
  <si>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</si>
  <si>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</si>
  <si>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</si>
  <si>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</si>
  <si>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</si>
  <si>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</si>
  <si>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</si>
  <si>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</si>
  <si>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</si>
  <si>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</si>
  <si>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</si>
  <si>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</si>
  <si>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</si>
  <si>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</si>
  <si>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</si>
  <si>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</si>
  <si>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</si>
  <si>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</si>
  <si>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</si>
  <si>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</si>
  <si>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</si>
  <si>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</si>
  <si>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</si>
  <si>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</si>
  <si>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</si>
  <si>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</si>
  <si>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</si>
  <si>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</si>
  <si>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</si>
  <si>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</si>
  <si>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</si>
  <si>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</si>
  <si>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</si>
  <si>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</si>
  <si>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</si>
  <si>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</si>
  <si>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</si>
  <si>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</si>
  <si>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</si>
  <si>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</si>
  <si>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</si>
  <si>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</si>
  <si>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</si>
  <si>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</si>
  <si>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</si>
  <si>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</si>
  <si>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</si>
  <si>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</si>
  <si>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</si>
  <si>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</si>
  <si>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</si>
  <si>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</si>
  <si>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</si>
  <si>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</si>
  <si>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</si>
  <si>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</si>
  <si>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</si>
  <si>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</si>
  <si>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</si>
  <si>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</si>
  <si>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</si>
  <si>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</si>
  <si>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</si>
  <si>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</si>
  <si>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</si>
  <si>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</si>
  <si>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</si>
  <si>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</si>
  <si>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</si>
  <si>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</si>
  <si>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</si>
  <si>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</si>
  <si>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</si>
  <si>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</si>
  <si>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</si>
  <si>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</si>
  <si>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</si>
  <si>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</si>
  <si>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</si>
  <si>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</si>
  <si>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</si>
  <si>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</si>
  <si>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</si>
  <si>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</si>
  <si>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</si>
  <si>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</si>
  <si>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</si>
  <si>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</si>
  <si>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</si>
  <si>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</si>
  <si>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</si>
  <si>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</si>
  <si>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</si>
  <si>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</si>
  <si>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</si>
  <si>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</si>
  <si>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</si>
  <si>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</si>
  <si>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</si>
  <si>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</si>
  <si>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</si>
  <si>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</si>
  <si>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</si>
  <si>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</si>
  <si>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</si>
  <si>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</si>
  <si>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</si>
  <si>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</si>
  <si>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</si>
  <si>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</si>
  <si>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</si>
  <si>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</si>
  <si>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</si>
  <si>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</si>
  <si>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</si>
  <si>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</si>
  <si>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</si>
  <si>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</si>
  <si>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</si>
  <si>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</si>
  <si>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</si>
  <si>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</si>
  <si>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</si>
  <si>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</si>
  <si>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</si>
  <si>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</si>
  <si>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</si>
  <si>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</si>
  <si>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</si>
  <si>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</si>
  <si>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</si>
  <si>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</si>
  <si>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</si>
  <si>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</si>
  <si>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</si>
  <si>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</si>
  <si>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</si>
  <si>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</si>
  <si>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</si>
  <si>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</si>
  <si>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</si>
  <si>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</si>
  <si>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</si>
  <si>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</si>
  <si>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</si>
  <si>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</si>
  <si>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</si>
  <si>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</si>
  <si>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</si>
  <si>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</si>
  <si>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</si>
  <si>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</si>
  <si>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</si>
  <si>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</si>
  <si>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</si>
  <si>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</si>
  <si>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</si>
  <si>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</si>
  <si>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</si>
  <si>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</si>
  <si>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</si>
  <si>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</si>
  <si>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</si>
  <si>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</si>
  <si>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</si>
  <si>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</si>
  <si>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</si>
  <si>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</si>
  <si>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</si>
  <si>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</si>
  <si>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</si>
  <si>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</si>
  <si>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</si>
  <si>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</si>
  <si>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</si>
  <si>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</si>
  <si>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</si>
  <si>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</si>
  <si>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</si>
  <si>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</si>
  <si>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</si>
  <si>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</si>
  <si>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</si>
  <si>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</si>
  <si>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</si>
  <si>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</si>
  <si>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</si>
  <si>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</si>
  <si>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</si>
  <si>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</si>
  <si>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</si>
  <si>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</si>
  <si>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</si>
  <si>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</si>
  <si>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</si>
  <si>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</si>
  <si>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</si>
  <si>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</si>
  <si>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</si>
  <si>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</si>
  <si>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</si>
  <si>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</si>
  <si>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</si>
  <si>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</si>
  <si>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</si>
  <si>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</si>
  <si>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</si>
  <si>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</si>
  <si>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</si>
  <si>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</si>
  <si>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</si>
  <si>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</si>
  <si>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</si>
  <si>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</si>
  <si>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</si>
  <si>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</si>
  <si>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</si>
  <si>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</si>
  <si>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</si>
  <si>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</si>
  <si>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</si>
  <si>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</si>
  <si>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</si>
  <si>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</si>
  <si>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</si>
  <si>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</si>
  <si>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</si>
  <si>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</si>
  <si>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</si>
  <si>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</si>
  <si>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</si>
  <si>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</si>
  <si>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</si>
  <si>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</si>
  <si>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</si>
  <si>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</si>
  <si>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</si>
  <si>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</si>
  <si>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</si>
  <si>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</si>
  <si>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</si>
  <si>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</si>
  <si>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</si>
  <si>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</si>
  <si>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</si>
  <si>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</si>
  <si>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</si>
  <si>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</si>
  <si>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</si>
  <si>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</si>
  <si>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</si>
  <si>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</si>
  <si>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</si>
  <si>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</si>
  <si>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</si>
  <si>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</si>
  <si>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</si>
  <si>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</si>
  <si>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</si>
  <si>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</si>
  <si>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</si>
  <si>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</si>
  <si>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</si>
  <si>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</si>
  <si>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</si>
  <si>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</si>
  <si>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</si>
  <si>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</si>
  <si>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</si>
  <si>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</si>
  <si>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</si>
  <si>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</si>
  <si>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</si>
  <si>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</si>
  <si>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</si>
  <si>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</si>
  <si>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</si>
  <si>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</si>
  <si>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</si>
  <si>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</si>
  <si>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</si>
  <si>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</si>
  <si>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</si>
  <si>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</si>
  <si>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</si>
  <si>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</si>
  <si>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</si>
  <si>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</si>
  <si>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</si>
  <si>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</si>
  <si>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</si>
  <si>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</si>
  <si>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</si>
  <si>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</si>
  <si>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</si>
  <si>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</si>
  <si>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</si>
  <si>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</si>
  <si>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</si>
  <si>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</si>
  <si>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</si>
  <si>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</si>
  <si>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</si>
  <si>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</si>
  <si>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</si>
  <si>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</si>
  <si>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</si>
  <si>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</si>
  <si>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</si>
  <si>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</si>
  <si>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</si>
  <si>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</si>
  <si>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</si>
  <si>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</si>
  <si>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</si>
  <si>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</si>
  <si>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</si>
  <si>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</si>
  <si>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</si>
  <si>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</si>
  <si>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</si>
  <si>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</si>
  <si>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</si>
  <si>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</si>
  <si>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</si>
  <si>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</si>
  <si>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</si>
  <si>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</si>
  <si>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</si>
  <si>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</si>
  <si>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</si>
  <si>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</si>
  <si>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</si>
  <si>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</si>
  <si>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</si>
  <si>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</si>
  <si>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</si>
  <si>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</si>
  <si>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</si>
  <si>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</si>
  <si>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</si>
  <si>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</si>
  <si>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</si>
  <si>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</si>
  <si>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</si>
  <si>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</si>
  <si>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</si>
  <si>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</si>
  <si>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</si>
  <si>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</si>
  <si>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</si>
  <si>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</si>
  <si>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</si>
  <si>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</si>
  <si>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</si>
  <si>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</si>
  <si>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</si>
  <si>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</si>
  <si>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</si>
  <si>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</si>
  <si>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</si>
  <si>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</si>
  <si>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</si>
  <si>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</si>
  <si>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</si>
  <si>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</si>
  <si>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</si>
  <si>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</si>
  <si>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</si>
  <si>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</si>
  <si>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</si>
  <si>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</si>
  <si>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</si>
  <si>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</si>
  <si>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</si>
  <si>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</si>
  <si>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</si>
  <si>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</si>
  <si>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</si>
  <si>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</si>
  <si>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</si>
  <si>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</si>
  <si>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</si>
  <si>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</si>
  <si>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</si>
  <si>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</si>
  <si>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</si>
  <si>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</si>
  <si>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</si>
  <si>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</si>
  <si>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</si>
  <si>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</si>
  <si>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</si>
  <si>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</si>
  <si>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</si>
  <si>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</si>
  <si>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</si>
  <si>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</si>
  <si>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</si>
  <si>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</si>
  <si>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</si>
  <si>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</si>
  <si>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</si>
  <si>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</si>
  <si>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</si>
  <si>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</si>
  <si>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</si>
  <si>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</si>
  <si>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</si>
  <si>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</si>
  <si>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</si>
  <si>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</si>
  <si>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</si>
  <si>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</si>
  <si>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</si>
  <si>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</si>
  <si>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</si>
  <si>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</si>
  <si>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</si>
  <si>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</si>
  <si>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</si>
  <si>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</si>
  <si>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</si>
  <si>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</si>
  <si>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</si>
  <si>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</si>
  <si>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</si>
  <si>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</si>
  <si>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</si>
  <si>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</si>
  <si>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</si>
  <si>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</si>
  <si>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</si>
  <si>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</si>
  <si>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</si>
  <si>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</si>
  <si>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</si>
  <si>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</si>
  <si>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</si>
  <si>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</si>
  <si>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</si>
  <si>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</si>
  <si>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</si>
  <si>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</si>
  <si>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</si>
  <si>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</si>
  <si>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</si>
  <si>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</si>
  <si>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</si>
  <si>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</si>
  <si>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</si>
  <si>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</si>
  <si>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</si>
  <si>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</si>
  <si>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</si>
  <si>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</si>
  <si>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</si>
  <si>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</si>
  <si>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</si>
  <si>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</si>
  <si>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</si>
  <si>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</si>
  <si>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</si>
  <si>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</si>
  <si>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</si>
  <si>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</si>
  <si>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</si>
  <si>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</si>
  <si>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</si>
  <si>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</si>
  <si>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</si>
  <si>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</si>
  <si>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</si>
  <si>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</si>
  <si>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</si>
  <si>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</si>
  <si>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</si>
  <si>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</si>
  <si>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</si>
  <si>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</si>
  <si>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</si>
  <si>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</si>
  <si>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</si>
  <si>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</si>
  <si>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</si>
  <si>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</si>
  <si>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</si>
  <si>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</si>
  <si>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</si>
  <si>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</si>
  <si>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</si>
  <si>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</si>
  <si>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</si>
  <si>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</si>
  <si>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</si>
  <si>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</si>
  <si>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</si>
  <si>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</si>
  <si>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</si>
  <si>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</si>
  <si>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</si>
  <si>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</si>
  <si>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</si>
  <si>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</si>
  <si>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</si>
  <si>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</si>
  <si>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</si>
  <si>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</si>
  <si>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</si>
  <si>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</si>
  <si>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</si>
  <si>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</si>
  <si>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</si>
  <si>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</si>
  <si>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</si>
  <si>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</si>
  <si>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</si>
  <si>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</si>
  <si>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</si>
  <si>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</si>
  <si>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</si>
  <si>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</si>
  <si>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</si>
  <si>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</si>
  <si>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</si>
  <si>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</si>
  <si>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</si>
  <si>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</si>
  <si>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</si>
  <si>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</si>
  <si>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</si>
  <si>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</si>
  <si>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</si>
  <si>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</si>
  <si>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</si>
  <si>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</si>
  <si>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</si>
  <si>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</si>
  <si>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</si>
  <si>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</si>
  <si>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</si>
  <si>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</si>
  <si>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</si>
  <si>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</si>
  <si>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</si>
  <si>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</si>
  <si>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</si>
  <si>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</si>
  <si>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</si>
  <si>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</si>
  <si>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</si>
  <si>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</si>
  <si>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</si>
  <si>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</si>
  <si>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</si>
  <si>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</si>
  <si>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</si>
  <si>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</si>
  <si>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</si>
  <si>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</si>
  <si>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</si>
  <si>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</si>
  <si>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</si>
  <si>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</si>
  <si>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</si>
  <si>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</si>
  <si>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</si>
  <si>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</si>
  <si>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</si>
  <si>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</si>
  <si>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</si>
  <si>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</si>
  <si>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</si>
  <si>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</si>
  <si>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</si>
  <si>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</si>
  <si>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</si>
  <si>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</si>
  <si>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</si>
  <si>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</si>
  <si>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</si>
  <si>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</si>
  <si>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</si>
  <si>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</si>
  <si>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</si>
  <si>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</si>
  <si>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</si>
  <si>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</si>
  <si>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</si>
  <si>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</si>
  <si>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</si>
  <si>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</si>
  <si>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</si>
  <si>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</si>
  <si>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</si>
  <si>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</si>
  <si>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</si>
  <si>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</si>
  <si>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</si>
  <si>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</si>
  <si>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</si>
  <si>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</si>
  <si>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</si>
  <si>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</si>
  <si>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</si>
  <si>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</si>
  <si>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</si>
  <si>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</si>
  <si>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</si>
  <si>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</si>
  <si>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</si>
  <si>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</si>
  <si>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</si>
  <si>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</si>
  <si>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</si>
  <si>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</si>
  <si>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</si>
  <si>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</si>
  <si>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</si>
  <si>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</si>
  <si>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</si>
  <si>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</si>
  <si>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</si>
  <si>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</si>
  <si>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</si>
  <si>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</si>
  <si>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</si>
  <si>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</si>
  <si>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</si>
  <si>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</si>
  <si>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</si>
  <si>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</si>
  <si>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</si>
  <si>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</si>
  <si>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</si>
  <si>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</si>
  <si>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</si>
  <si>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</si>
  <si>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</si>
  <si>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</si>
  <si>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</si>
  <si>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</si>
  <si>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</si>
  <si>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</si>
  <si>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</si>
  <si>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</si>
  <si>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</si>
  <si>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</si>
  <si>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</si>
  <si>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</si>
  <si>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</si>
  <si>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</si>
  <si>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</si>
  <si>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</si>
  <si>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</si>
  <si>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</si>
  <si>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</si>
  <si>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</si>
  <si>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</si>
  <si>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</si>
  <si>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</si>
  <si>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</si>
  <si>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</si>
  <si>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</si>
  <si>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</si>
  <si>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</si>
  <si>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</si>
  <si>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</si>
  <si>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</si>
  <si>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</si>
  <si>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</si>
  <si>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</si>
  <si>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</si>
  <si>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</si>
  <si>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</si>
  <si>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</si>
  <si>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</si>
  <si>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</si>
  <si>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</si>
  <si>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</si>
  <si>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</si>
  <si>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</si>
  <si>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</si>
  <si>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</si>
  <si>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</si>
  <si>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</si>
  <si>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</si>
  <si>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</si>
  <si>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</si>
  <si>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</si>
  <si>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</si>
  <si>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</si>
  <si>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</si>
  <si>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</si>
  <si>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</si>
  <si>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</si>
  <si>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</si>
  <si>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</si>
  <si>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</si>
  <si>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</si>
  <si>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</si>
  <si>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</si>
  <si>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</si>
  <si>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</si>
  <si>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</si>
  <si>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</si>
  <si>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</si>
  <si>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</si>
  <si>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</si>
  <si>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</si>
  <si>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</si>
  <si>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</si>
  <si>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</si>
  <si>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</si>
  <si>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</si>
  <si>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</si>
  <si>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</si>
  <si>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</si>
  <si>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</si>
  <si>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</si>
  <si>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</si>
  <si>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</si>
  <si>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</si>
  <si>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</si>
  <si>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</si>
  <si>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</si>
  <si>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</si>
  <si>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</si>
  <si>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</si>
  <si>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</si>
  <si>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</si>
  <si>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</si>
  <si>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</si>
  <si>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</si>
  <si>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</si>
  <si>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</si>
  <si>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</si>
  <si>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</si>
  <si>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</si>
  <si>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</si>
  <si>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</si>
  <si>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</si>
  <si>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</si>
  <si>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</si>
  <si>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</si>
  <si>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</si>
  <si>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</si>
  <si>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</si>
  <si>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</si>
  <si>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</si>
  <si>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</si>
  <si>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</si>
  <si>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</si>
  <si>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</si>
  <si>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</si>
  <si>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</si>
  <si>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</si>
  <si>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</si>
  <si>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</si>
  <si>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</si>
  <si>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</si>
  <si>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</si>
  <si>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</si>
  <si>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</si>
  <si>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</si>
  <si>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</si>
  <si>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</si>
  <si>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</si>
  <si>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</si>
  <si>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</si>
  <si>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</si>
  <si>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</si>
  <si>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</si>
  <si>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</si>
  <si>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</si>
  <si>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</si>
  <si>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</si>
  <si>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</si>
  <si>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</si>
  <si>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</si>
  <si>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</si>
  <si>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</si>
  <si>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</si>
  <si>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</si>
  <si>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</si>
  <si>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</si>
  <si>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</si>
  <si>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</si>
  <si>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</si>
  <si>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</si>
  <si>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</si>
  <si>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</si>
  <si>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</si>
  <si>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</si>
  <si>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</si>
  <si>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</si>
  <si>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</si>
  <si>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</si>
  <si>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</si>
  <si>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</si>
  <si>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</si>
  <si>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</si>
  <si>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</si>
  <si>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</si>
  <si>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</si>
  <si>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</si>
  <si>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</si>
  <si>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</si>
  <si>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</si>
  <si>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</si>
  <si>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</si>
  <si>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</si>
  <si>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</si>
  <si>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</si>
  <si>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</si>
  <si>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</si>
  <si>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</si>
  <si>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</si>
  <si>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</si>
  <si>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</si>
  <si>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</si>
  <si>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</si>
  <si>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</si>
  <si>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</si>
  <si>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</si>
  <si>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</si>
  <si>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</si>
  <si>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</si>
  <si>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</si>
  <si>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</si>
  <si>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</si>
  <si>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</si>
  <si>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</si>
  <si>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</si>
  <si>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</si>
  <si>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</si>
  <si>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</si>
  <si>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</si>
  <si>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</si>
  <si>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</si>
  <si>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</si>
  <si>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</si>
  <si>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</si>
  <si>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</si>
  <si>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</si>
  <si>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</si>
  <si>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</si>
  <si>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</si>
  <si>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</si>
  <si>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</si>
  <si>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</si>
  <si>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</si>
  <si>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</si>
  <si>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</si>
  <si>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</si>
  <si>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</si>
  <si>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</si>
  <si>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</si>
  <si>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</si>
  <si>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</si>
  <si>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</si>
  <si>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</si>
  <si>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</si>
  <si>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</si>
  <si>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</si>
  <si>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</si>
  <si>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</si>
  <si>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</si>
  <si>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</si>
  <si>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</si>
  <si>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</si>
  <si>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</si>
  <si>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</si>
  <si>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</si>
  <si>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</si>
  <si>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</si>
  <si>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</si>
  <si>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</si>
  <si>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</si>
  <si>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</si>
  <si>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</si>
  <si>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</si>
  <si>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</si>
  <si>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</si>
  <si>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</si>
  <si>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</si>
  <si>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</si>
  <si>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</si>
  <si>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</si>
  <si>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</si>
  <si>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</si>
  <si>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</si>
  <si>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</si>
  <si>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</si>
  <si>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</si>
  <si>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</si>
  <si>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</si>
  <si>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</si>
  <si>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</si>
  <si>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</si>
  <si>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</si>
  <si>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</si>
  <si>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</si>
  <si>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</si>
  <si>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</si>
  <si>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</si>
  <si>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</si>
  <si>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</si>
  <si>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</si>
  <si>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</si>
  <si>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</si>
  <si>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</si>
  <si>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</si>
  <si>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</si>
  <si>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</si>
  <si>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</si>
  <si>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</si>
  <si>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</si>
  <si>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</si>
  <si>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</si>
  <si>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</si>
  <si>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</si>
  <si>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</si>
  <si>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</si>
  <si>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</si>
  <si>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</si>
  <si>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</si>
  <si>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</si>
  <si>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</si>
  <si>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</si>
  <si>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</si>
  <si>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</si>
  <si>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</si>
  <si>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</si>
  <si>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</si>
  <si>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</si>
  <si>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</si>
  <si>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</si>
  <si>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</si>
  <si>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</si>
  <si>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</si>
  <si>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</si>
  <si>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</si>
  <si>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</si>
  <si>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</si>
  <si>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</si>
  <si>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</si>
  <si>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</si>
  <si>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</si>
  <si>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</si>
  <si>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</si>
  <si>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</si>
  <si>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</si>
  <si>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</si>
  <si>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</si>
  <si>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</si>
  <si>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</si>
  <si>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</si>
  <si>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</si>
  <si>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</si>
  <si>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</si>
  <si>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</si>
  <si>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</si>
  <si>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</si>
  <si>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</si>
  <si>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</si>
  <si>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</si>
  <si>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</si>
  <si>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</si>
  <si>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</si>
  <si>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</si>
  <si>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</si>
  <si>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</si>
  <si>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</si>
  <si>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</si>
  <si>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</si>
  <si>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</si>
  <si>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</si>
  <si>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</si>
  <si>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</si>
  <si>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</si>
  <si>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</si>
  <si>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</si>
  <si>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</si>
  <si>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</si>
  <si>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</si>
  <si>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</si>
  <si>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</si>
  <si>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</si>
  <si>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</si>
  <si>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</si>
  <si>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</si>
  <si>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</si>
  <si>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</si>
  <si>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</si>
  <si>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</si>
  <si>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</si>
  <si>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</si>
  <si>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</si>
  <si>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</si>
  <si>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</si>
  <si>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</si>
  <si>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</si>
  <si>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</si>
  <si>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</si>
  <si>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</si>
  <si>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</si>
  <si>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</si>
  <si>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</si>
  <si>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</si>
  <si>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</si>
  <si>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</si>
  <si>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</si>
  <si>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</si>
  <si>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</si>
  <si>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</si>
  <si>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</si>
  <si>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</si>
  <si>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</si>
  <si>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</si>
  <si>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</si>
  <si>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</si>
  <si>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</si>
  <si>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</si>
  <si>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</si>
  <si>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</si>
  <si>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</si>
  <si>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</si>
  <si>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</si>
  <si>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</si>
  <si>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</si>
  <si>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</si>
  <si>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</si>
  <si>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</si>
  <si>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</si>
  <si>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</si>
  <si>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</si>
  <si>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</si>
  <si>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</si>
  <si>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</si>
  <si>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</si>
  <si>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</si>
  <si>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</si>
  <si>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</si>
  <si>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</si>
  <si>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</si>
  <si>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</si>
  <si>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</si>
  <si>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</si>
  <si>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</si>
  <si>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</si>
  <si>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</si>
  <si>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</si>
  <si>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</si>
  <si>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</si>
  <si>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</si>
  <si>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</si>
  <si>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</si>
  <si>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</si>
  <si>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</si>
  <si>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</si>
  <si>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</si>
  <si>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</si>
  <si>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</si>
  <si>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</si>
  <si>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</si>
  <si>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</si>
  <si>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</si>
  <si>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</si>
  <si>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</si>
  <si>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</si>
  <si>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</si>
  <si>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</si>
  <si>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</si>
  <si>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</si>
  <si>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</si>
  <si>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</si>
  <si>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</si>
  <si>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</si>
  <si>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</si>
  <si>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</si>
  <si>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</si>
  <si>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</si>
  <si>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</si>
  <si>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</si>
  <si>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</si>
  <si>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</si>
  <si>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</si>
  <si>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</si>
  <si>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</si>
  <si>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</si>
  <si>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</si>
  <si>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</si>
  <si>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</si>
  <si>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</si>
  <si>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</si>
  <si>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</si>
  <si>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</si>
  <si>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</si>
  <si>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</si>
  <si>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</si>
  <si>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</si>
  <si>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</si>
  <si>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</si>
  <si>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</si>
  <si>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</si>
  <si>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</si>
  <si>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</si>
  <si>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</si>
  <si>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</si>
  <si>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</si>
  <si>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</si>
  <si>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</si>
  <si>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</si>
  <si>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</si>
  <si>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</si>
  <si>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</si>
  <si>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</si>
  <si>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</si>
  <si>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</si>
  <si>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</si>
  <si>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</si>
  <si>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</si>
  <si>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</si>
  <si>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</si>
  <si>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</si>
  <si>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</si>
  <si>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</si>
  <si>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</si>
  <si>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</si>
  <si>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</si>
  <si>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</si>
  <si>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</si>
  <si>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</si>
  <si>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</si>
  <si>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</si>
  <si>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</si>
  <si>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</si>
  <si>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</si>
  <si>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</si>
  <si>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</si>
  <si>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</si>
  <si>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</si>
  <si>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</si>
  <si>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</si>
  <si>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</si>
  <si>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</si>
  <si>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</si>
  <si>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</si>
  <si>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</si>
  <si>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</si>
  <si>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</si>
  <si>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</si>
  <si>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</si>
  <si>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</si>
  <si>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</si>
  <si>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</si>
  <si>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</si>
  <si>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</si>
  <si>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</si>
  <si>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</si>
  <si>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</si>
  <si>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</si>
  <si>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</si>
  <si>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</si>
  <si>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</si>
  <si>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</si>
  <si>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</si>
  <si>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</si>
  <si>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</si>
  <si>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</si>
  <si>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</si>
  <si>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</si>
  <si>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</si>
  <si>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</si>
  <si>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</si>
  <si>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</si>
  <si>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</si>
  <si>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</si>
  <si>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</si>
  <si>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</si>
  <si>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</si>
  <si>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</si>
  <si>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</si>
  <si>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</si>
  <si>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</si>
  <si>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</si>
  <si>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</si>
  <si>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</si>
  <si>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</si>
  <si>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</si>
  <si>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</si>
  <si>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</si>
  <si>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</si>
  <si>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</si>
  <si>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</si>
  <si>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</si>
  <si>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</si>
  <si>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</si>
  <si>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</si>
  <si>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</si>
  <si>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</si>
  <si>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</si>
  <si>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</si>
  <si>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</si>
  <si>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</si>
  <si>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</si>
  <si>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</si>
  <si>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</si>
  <si>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</si>
  <si>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</si>
  <si>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</si>
  <si>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</si>
  <si>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</si>
  <si>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</si>
  <si>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</si>
  <si>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</si>
  <si>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</si>
  <si>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</si>
  <si>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</si>
  <si>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</si>
  <si>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</si>
  <si>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</si>
  <si>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</si>
  <si>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</si>
  <si>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</si>
  <si>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</si>
  <si>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</si>
  <si>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</si>
  <si>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</si>
  <si>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</si>
  <si>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</si>
  <si>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</si>
  <si>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</si>
  <si>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</si>
  <si>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</si>
  <si>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</si>
  <si>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</si>
  <si>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</si>
  <si>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</si>
  <si>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</si>
  <si>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</si>
  <si>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</si>
  <si>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</si>
  <si>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</si>
  <si>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</si>
  <si>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</si>
  <si>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</si>
  <si>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</si>
  <si>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</si>
  <si>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</si>
  <si>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</si>
  <si>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</si>
  <si>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</si>
  <si>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</si>
  <si>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</si>
  <si>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</si>
  <si>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</si>
  <si>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</si>
  <si>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</si>
  <si>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</si>
  <si>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</si>
  <si>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</si>
  <si>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</si>
  <si>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</si>
  <si>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</si>
  <si>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</si>
  <si>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</si>
  <si>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</si>
  <si>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</si>
  <si>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</si>
  <si>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</si>
  <si>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</si>
  <si>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</si>
  <si>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</si>
  <si>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</si>
  <si>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</si>
  <si>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</si>
  <si>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</si>
  <si>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</si>
  <si>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</si>
  <si>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</si>
  <si>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</si>
  <si>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</si>
  <si>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</si>
  <si>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</si>
  <si>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</si>
  <si>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</si>
  <si>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</si>
  <si>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</si>
  <si>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</si>
  <si>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</si>
  <si>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</si>
  <si>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</si>
  <si>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</si>
  <si>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</si>
  <si>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</si>
  <si>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</si>
  <si>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</si>
  <si>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</si>
  <si>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</si>
  <si>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</si>
  <si>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</si>
  <si>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</si>
  <si>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</si>
  <si>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</si>
  <si>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</si>
  <si>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</si>
  <si>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</si>
  <si>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</si>
  <si>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</si>
  <si>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</si>
  <si>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</si>
  <si>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</si>
  <si>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</si>
  <si>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</si>
  <si>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</si>
  <si>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</si>
  <si>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</si>
  <si>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</si>
  <si>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</si>
  <si>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</si>
  <si>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</si>
  <si>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</si>
  <si>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</si>
  <si>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</si>
  <si>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</si>
  <si>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</si>
  <si>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</si>
  <si>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</si>
  <si>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</si>
  <si>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</si>
  <si>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</si>
  <si>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</si>
  <si>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</si>
  <si>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</si>
  <si>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</si>
  <si>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</si>
  <si>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</si>
  <si>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</si>
  <si>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</si>
  <si>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</si>
  <si>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</si>
  <si>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</si>
  <si>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</si>
  <si>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</si>
  <si>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</si>
  <si>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</si>
  <si>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</si>
  <si>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</si>
  <si>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</si>
  <si>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</si>
  <si>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</si>
  <si>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</si>
  <si>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</si>
  <si>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</si>
  <si>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</si>
  <si>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</si>
  <si>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</si>
  <si>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</si>
  <si>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</si>
  <si>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</si>
  <si>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</si>
  <si>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</si>
  <si>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</si>
  <si>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</si>
  <si>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</si>
  <si>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</si>
  <si>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</si>
  <si>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</si>
  <si>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</si>
  <si>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</si>
  <si>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</si>
  <si>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</si>
  <si>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</si>
  <si>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</si>
  <si>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</si>
  <si>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</si>
  <si>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</si>
  <si>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</si>
  <si>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</si>
  <si>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</si>
  <si>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</si>
  <si>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</si>
  <si>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</si>
  <si>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</si>
  <si>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</si>
  <si>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</si>
  <si>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</si>
  <si>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</si>
  <si>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</si>
  <si>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</si>
  <si>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</si>
  <si>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</si>
  <si>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</si>
  <si>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</si>
  <si>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</si>
  <si>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</si>
  <si>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</si>
  <si>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</si>
  <si>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</si>
  <si>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</si>
  <si>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</si>
  <si>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</si>
  <si>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</si>
  <si>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</si>
  <si>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</si>
  <si>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</si>
  <si>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</si>
  <si>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</si>
  <si>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</si>
  <si>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</si>
  <si>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</si>
  <si>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</si>
  <si>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</si>
  <si>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</si>
  <si>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</si>
  <si>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</si>
  <si>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</si>
  <si>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</si>
  <si>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</si>
  <si>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</si>
  <si>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</si>
  <si>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</si>
  <si>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</si>
  <si>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</si>
  <si>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</si>
  <si>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</si>
  <si>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</si>
  <si>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</si>
  <si>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</si>
  <si>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</si>
  <si>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</si>
  <si>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</si>
  <si>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</si>
  <si>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</si>
  <si>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</si>
  <si>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</si>
  <si>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</si>
  <si>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</si>
  <si>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</si>
  <si>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</si>
  <si>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</si>
  <si>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</si>
  <si>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</si>
  <si>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</si>
  <si>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</si>
  <si>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</si>
  <si>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</si>
  <si>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</si>
  <si>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</si>
  <si>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</si>
  <si>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</si>
  <si>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</si>
  <si>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</si>
  <si>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</si>
  <si>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</si>
  <si>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</si>
  <si>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</si>
  <si>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</si>
  <si>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</si>
  <si>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</si>
  <si>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</si>
  <si>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</si>
  <si>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</si>
  <si>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</si>
  <si>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</si>
  <si>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</si>
  <si>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</si>
  <si>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</si>
  <si>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</si>
  <si>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</si>
  <si>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</si>
  <si>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</si>
  <si>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</si>
  <si>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</si>
  <si>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</si>
  <si>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</si>
  <si>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</si>
  <si>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</si>
  <si>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</si>
  <si>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</si>
  <si>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</si>
  <si>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</si>
  <si>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</si>
  <si>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</si>
  <si>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</si>
  <si>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</si>
  <si>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</si>
  <si>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</si>
  <si>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</si>
  <si>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</si>
  <si>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</si>
  <si>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</si>
  <si>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</si>
  <si>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</si>
  <si>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</si>
  <si>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</si>
  <si>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</si>
  <si>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</si>
  <si>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</si>
  <si>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</si>
  <si>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</si>
  <si>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</si>
  <si>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</si>
  <si>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</si>
  <si>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</si>
  <si>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</si>
  <si>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</si>
  <si>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</si>
  <si>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</si>
  <si>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</si>
  <si>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</si>
  <si>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</si>
  <si>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</si>
  <si>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</si>
  <si>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</si>
  <si>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</si>
  <si>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</si>
  <si>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</si>
  <si>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</si>
  <si>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</si>
  <si>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</si>
  <si>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</si>
  <si>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</si>
  <si>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</si>
  <si>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</si>
  <si>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</si>
  <si>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</si>
  <si>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</si>
  <si>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</si>
  <si>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</si>
  <si>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</si>
  <si>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</si>
  <si>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</si>
  <si>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</si>
  <si>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</si>
  <si>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</si>
  <si>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</si>
  <si>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</si>
  <si>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</si>
  <si>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</si>
  <si>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</si>
  <si>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</si>
  <si>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</si>
  <si>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</si>
  <si>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</si>
  <si>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</si>
  <si>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</si>
  <si>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</si>
  <si>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</si>
  <si>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</si>
  <si>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</si>
  <si>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</si>
  <si>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</si>
  <si>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</si>
  <si>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</si>
  <si>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</si>
  <si>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</si>
  <si>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</si>
  <si>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</si>
  <si>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</si>
  <si>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</si>
  <si>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</si>
  <si>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</si>
  <si>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</si>
  <si>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</si>
  <si>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</si>
  <si>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</si>
  <si>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</si>
  <si>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</si>
  <si>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</si>
  <si>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</si>
  <si>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</si>
  <si>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</si>
  <si>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</si>
  <si>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</si>
  <si>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</si>
  <si>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</si>
  <si>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</si>
  <si>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</si>
  <si>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</si>
  <si>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</si>
  <si>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</si>
  <si>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</si>
  <si>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</si>
  <si>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</si>
  <si>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</si>
  <si>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</si>
  <si>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</si>
  <si>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</si>
  <si>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</si>
  <si>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</si>
  <si>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</si>
  <si>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</si>
  <si>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</si>
  <si>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</si>
  <si>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</si>
  <si>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</si>
  <si>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</si>
  <si>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</si>
  <si>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</si>
  <si>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</si>
  <si>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</si>
  <si>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</si>
  <si>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</si>
  <si>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</si>
  <si>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</si>
  <si>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</si>
  <si>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</si>
  <si>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</si>
  <si>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</si>
  <si>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</si>
  <si>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</si>
  <si>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</si>
  <si>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</si>
  <si>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</si>
  <si>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</si>
  <si>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</si>
  <si>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</si>
  <si>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</si>
  <si>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</si>
  <si>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</si>
  <si>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</si>
  <si>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</si>
  <si>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</si>
  <si>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</si>
  <si>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</si>
  <si>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</si>
  <si>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</si>
  <si>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</si>
  <si>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</si>
  <si>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</si>
  <si>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</si>
  <si>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</si>
  <si>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</si>
  <si>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</si>
  <si>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</si>
  <si>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</si>
  <si>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</si>
  <si>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</si>
  <si>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</si>
  <si>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</si>
  <si>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</si>
  <si>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</si>
  <si>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</si>
  <si>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</si>
  <si>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</si>
  <si>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</si>
  <si>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</si>
  <si>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</si>
  <si>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</si>
  <si>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</si>
  <si>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</si>
  <si>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</si>
  <si>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</si>
  <si>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</si>
  <si>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</si>
  <si>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</si>
  <si>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</si>
  <si>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</si>
  <si>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</si>
  <si>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</si>
  <si>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</si>
  <si>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</si>
  <si>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</si>
  <si>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</si>
  <si>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</si>
  <si>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</si>
  <si>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</si>
  <si>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</si>
  <si>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</si>
  <si>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</si>
  <si>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</si>
  <si>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</si>
  <si>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</si>
  <si>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</si>
  <si>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</si>
  <si>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</si>
  <si>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</si>
  <si>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</si>
  <si>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</si>
  <si>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</si>
  <si>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</si>
  <si>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</si>
  <si>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</si>
  <si>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</si>
  <si>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</si>
  <si>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</si>
  <si>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</si>
  <si>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</si>
  <si>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</si>
  <si>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</si>
  <si>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</si>
  <si>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</si>
  <si>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</si>
  <si>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</si>
  <si>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</si>
  <si>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</si>
  <si>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</si>
  <si>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</si>
  <si>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</si>
  <si>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</si>
  <si>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</si>
  <si>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</si>
  <si>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</si>
  <si>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</si>
  <si>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</si>
  <si>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</si>
  <si>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</si>
  <si>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</si>
  <si>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</si>
  <si>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</si>
  <si>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</si>
  <si>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</si>
  <si>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</si>
  <si>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</si>
  <si>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</si>
  <si>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</si>
  <si>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</si>
  <si>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</si>
  <si>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</si>
  <si>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</si>
  <si>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</si>
  <si>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</si>
  <si>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</si>
  <si>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</si>
  <si>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</si>
  <si>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</si>
  <si>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</si>
  <si>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</si>
  <si>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</si>
  <si>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</si>
  <si>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</si>
  <si>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</si>
  <si>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</si>
  <si>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</si>
  <si>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</si>
  <si>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</si>
  <si>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</si>
  <si>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</si>
  <si>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</si>
  <si>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</si>
  <si>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</si>
  <si>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</si>
  <si>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</si>
  <si>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</si>
  <si>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</si>
  <si>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</si>
  <si>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</si>
  <si>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</si>
  <si>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</si>
  <si>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</si>
  <si>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</si>
  <si>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</si>
  <si>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</si>
  <si>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</si>
  <si>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</si>
  <si>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</si>
  <si>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</si>
  <si>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</si>
  <si>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</si>
  <si>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</si>
  <si>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</si>
  <si>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</si>
  <si>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</si>
  <si>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</si>
  <si>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</si>
  <si>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</si>
  <si>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</si>
  <si>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</si>
  <si>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</si>
  <si>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</si>
  <si>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</si>
  <si>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</si>
  <si>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</si>
  <si>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</si>
  <si>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</si>
  <si>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</si>
  <si>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</si>
  <si>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</si>
  <si>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</si>
  <si>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</si>
  <si>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</si>
  <si>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</si>
  <si>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</si>
  <si>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</si>
  <si>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</si>
  <si>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</si>
  <si>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</si>
  <si>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</si>
  <si>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</si>
  <si>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</si>
  <si>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</si>
  <si>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</si>
  <si>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</si>
  <si>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</si>
  <si>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</si>
  <si>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</si>
  <si>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</si>
  <si>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</si>
  <si>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</si>
  <si>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</si>
  <si>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</si>
  <si>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</si>
  <si>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</si>
  <si>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</si>
  <si>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</si>
  <si>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</si>
  <si>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</si>
  <si>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</si>
  <si>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</si>
  <si>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</si>
  <si>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</si>
  <si>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</si>
  <si>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</si>
  <si>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</si>
  <si>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</si>
  <si>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</si>
  <si>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</si>
  <si>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</si>
  <si>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</si>
  <si>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</si>
  <si>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</si>
  <si>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</si>
  <si>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</si>
  <si>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</si>
  <si>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</si>
  <si>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</si>
  <si>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</si>
  <si>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</si>
  <si>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</si>
  <si>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</si>
  <si>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</si>
  <si>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</si>
  <si>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</si>
  <si>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</si>
  <si>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</si>
  <si>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</si>
  <si>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</si>
  <si>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</si>
  <si>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</si>
  <si>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</si>
  <si>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</si>
  <si>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</si>
  <si>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</si>
  <si>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</si>
  <si>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</si>
  <si>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</si>
  <si>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</si>
  <si>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</si>
  <si>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</si>
  <si>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</si>
  <si>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</si>
  <si>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</si>
  <si>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</si>
  <si>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</si>
  <si>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</si>
  <si>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</si>
  <si>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</si>
  <si>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</si>
  <si>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</si>
  <si>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</si>
  <si>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</si>
  <si>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</si>
  <si>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</si>
  <si>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</si>
  <si>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</si>
  <si>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</si>
  <si>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</si>
  <si>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</si>
  <si>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</si>
  <si>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</si>
  <si>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</si>
  <si>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</si>
  <si>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</si>
  <si>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</si>
  <si>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</si>
  <si>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</si>
  <si>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</si>
  <si>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</si>
  <si>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</si>
  <si>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</si>
  <si>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</si>
  <si>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</si>
  <si>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</si>
  <si>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</si>
  <si>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</si>
  <si>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</si>
  <si>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</si>
  <si>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</si>
  <si>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</si>
  <si>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</si>
  <si>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</si>
  <si>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</si>
  <si>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</si>
  <si>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</si>
  <si>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</si>
  <si>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</si>
  <si>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</si>
  <si>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</si>
  <si>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</si>
  <si>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</si>
  <si>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</si>
  <si>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</si>
  <si>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</si>
  <si>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</si>
  <si>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</si>
  <si>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</si>
  <si>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</si>
  <si>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</si>
  <si>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</si>
  <si>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</si>
  <si>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</si>
  <si>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</si>
  <si>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</si>
  <si>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</si>
  <si>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</si>
  <si>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</si>
  <si>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</si>
  <si>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</si>
  <si>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</si>
  <si>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</si>
  <si>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</si>
  <si>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</si>
  <si>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</si>
  <si>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</si>
  <si>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</si>
  <si>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</si>
  <si>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</si>
  <si>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</si>
  <si>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</si>
  <si>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</si>
  <si>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</si>
  <si>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</si>
  <si>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</si>
  <si>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</si>
  <si>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</si>
  <si>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</si>
  <si>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</si>
  <si>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</si>
  <si>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</si>
  <si>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</si>
  <si>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</si>
  <si>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</si>
  <si>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</si>
  <si>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</si>
  <si>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</si>
  <si>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</si>
  <si>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</si>
  <si>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</si>
  <si>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</si>
  <si>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</si>
  <si>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</si>
  <si>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</si>
  <si>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</si>
  <si>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</si>
  <si>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</si>
  <si>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</si>
  <si>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</si>
  <si>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</si>
  <si>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</si>
  <si>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</si>
  <si>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</si>
  <si>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</si>
  <si>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</si>
  <si>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</si>
  <si>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</si>
  <si>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</si>
  <si>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</si>
  <si>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</si>
  <si>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</si>
  <si>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</si>
  <si>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</si>
  <si>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</si>
  <si>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</si>
  <si>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</si>
  <si>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</si>
  <si>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</si>
  <si>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</si>
  <si>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</si>
  <si>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</si>
  <si>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</si>
  <si>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</si>
  <si>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</si>
  <si>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</si>
  <si>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</si>
  <si>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</si>
  <si>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</si>
  <si>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</si>
  <si>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</si>
  <si>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</si>
  <si>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</si>
  <si>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</si>
  <si>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</si>
  <si>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</si>
  <si>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</si>
  <si>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</si>
  <si>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</si>
  <si>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</si>
  <si>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</si>
  <si>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</si>
  <si>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</si>
  <si>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</si>
  <si>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</si>
  <si>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</si>
  <si>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</si>
  <si>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</si>
  <si>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</si>
  <si>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</si>
  <si>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</si>
  <si>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</si>
  <si>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</si>
  <si>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</si>
  <si>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</si>
  <si>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</si>
  <si>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</si>
  <si>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</si>
  <si>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</si>
  <si>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</si>
  <si>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</si>
  <si>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</si>
  <si>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</si>
  <si>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</si>
  <si>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</si>
  <si>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</si>
  <si>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</si>
  <si>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</si>
  <si>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</si>
  <si>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</si>
  <si>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</si>
  <si>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</si>
  <si>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</si>
  <si>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</si>
  <si>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</si>
  <si>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</si>
  <si>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</si>
  <si>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</si>
  <si>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</si>
  <si>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</si>
  <si>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</si>
  <si>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</si>
  <si>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</si>
  <si>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</si>
  <si>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</si>
  <si>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</si>
  <si>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</si>
  <si>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</si>
  <si>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</si>
  <si>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</si>
  <si>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</si>
  <si>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</si>
  <si>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</si>
  <si>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</si>
  <si>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</si>
  <si>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</si>
  <si>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</si>
  <si>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</si>
  <si>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</si>
  <si>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</si>
  <si>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</si>
  <si>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</si>
  <si>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</si>
  <si>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</si>
  <si>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</si>
  <si>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</si>
  <si>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</si>
  <si>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</si>
  <si>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</si>
  <si>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</si>
  <si>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</si>
  <si>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</si>
  <si>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</si>
  <si>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</si>
  <si>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</si>
  <si>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</si>
  <si>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</si>
  <si>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</si>
  <si>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</si>
  <si>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</si>
  <si>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</si>
  <si>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</si>
  <si>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</si>
  <si>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</si>
  <si>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</si>
  <si>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</si>
  <si>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</si>
  <si>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</si>
  <si>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</si>
  <si>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</si>
  <si>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</si>
  <si>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</si>
  <si>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</si>
  <si>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</si>
  <si>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</si>
  <si>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</si>
  <si>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</si>
  <si>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</si>
  <si>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</si>
  <si>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</si>
  <si>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</si>
  <si>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</si>
  <si>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</si>
  <si>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</si>
  <si>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</si>
  <si>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</si>
  <si>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</si>
  <si>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</si>
  <si>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</si>
  <si>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</si>
  <si>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</si>
  <si>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</si>
  <si>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</si>
  <si>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</si>
  <si>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</si>
  <si>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</si>
  <si>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</si>
  <si>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</si>
  <si>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</si>
  <si>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</si>
  <si>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</si>
  <si>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</si>
  <si>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</si>
  <si>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</si>
  <si>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</si>
  <si>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</si>
  <si>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</si>
  <si>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</si>
  <si>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</si>
  <si>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</si>
  <si>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</si>
  <si>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</si>
  <si>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</si>
  <si>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</si>
  <si>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</si>
  <si>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</si>
  <si>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</si>
  <si>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</si>
  <si>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</si>
  <si>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</si>
  <si>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</si>
  <si>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</si>
  <si>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</si>
  <si>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</si>
  <si>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</si>
  <si>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</si>
  <si>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</si>
  <si>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</si>
  <si>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</si>
  <si>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</si>
  <si>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</si>
  <si>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</si>
  <si>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</si>
  <si>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</si>
  <si>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</si>
  <si>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</si>
  <si>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</si>
  <si>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</si>
  <si>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</si>
  <si>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</si>
  <si>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</si>
  <si>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</si>
  <si>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</si>
  <si>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</si>
  <si>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</si>
  <si>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</si>
  <si>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</si>
  <si>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</si>
  <si>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</si>
  <si>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</si>
  <si>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</si>
  <si>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</si>
  <si>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</si>
  <si>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</si>
  <si>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</si>
  <si>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</si>
  <si>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</si>
  <si>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</si>
  <si>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</si>
  <si>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</si>
  <si>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</si>
  <si>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</si>
  <si>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</si>
  <si>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</si>
  <si>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</si>
  <si>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</si>
  <si>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</si>
  <si>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</si>
  <si>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</si>
  <si>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</si>
  <si>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</si>
  <si>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</si>
  <si>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</si>
  <si>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</si>
  <si>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</si>
  <si>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</si>
  <si>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</si>
  <si>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</si>
  <si>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</si>
  <si>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</si>
  <si>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</si>
  <si>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</si>
  <si>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</si>
  <si>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</si>
  <si>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</si>
  <si>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</si>
  <si>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</si>
  <si>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</si>
  <si>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</si>
  <si>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</si>
  <si>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</si>
  <si>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</si>
  <si>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</si>
  <si>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</si>
  <si>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</si>
  <si>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</si>
  <si>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</si>
  <si>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</si>
  <si>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</si>
  <si>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</si>
  <si>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</si>
  <si>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</si>
  <si>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</si>
  <si>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</si>
  <si>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</si>
  <si>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</si>
  <si>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</si>
  <si>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</si>
  <si>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</si>
  <si>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</si>
  <si>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</si>
  <si>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</si>
  <si>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</si>
  <si>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</si>
  <si>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</si>
  <si>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</si>
  <si>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</si>
  <si>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</si>
  <si>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</si>
  <si>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</si>
  <si>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</si>
  <si>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</si>
  <si>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</si>
  <si>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</si>
  <si>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</si>
  <si>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</si>
  <si>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</si>
  <si>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</si>
  <si>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</si>
  <si>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</si>
  <si>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</si>
  <si>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</si>
  <si>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</si>
  <si>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</si>
  <si>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</si>
  <si>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</si>
  <si>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</si>
  <si>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</si>
  <si>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</si>
  <si>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</si>
  <si>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</si>
  <si>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</si>
  <si>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</si>
  <si>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</si>
  <si>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</si>
  <si>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</si>
  <si>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</si>
  <si>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</si>
  <si>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</si>
  <si>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</si>
  <si>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</si>
  <si>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</si>
  <si>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</si>
  <si>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</si>
  <si>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</si>
  <si>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</si>
  <si>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</si>
  <si>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</si>
  <si>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</si>
  <si>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</si>
  <si>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</si>
  <si>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</si>
  <si>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</si>
  <si>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</si>
  <si>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</si>
  <si>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</si>
  <si>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</si>
  <si>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</si>
  <si>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</si>
  <si>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</si>
  <si>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</si>
  <si>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</si>
  <si>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</si>
  <si>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</si>
  <si>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</si>
  <si>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</si>
  <si>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</si>
  <si>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</si>
  <si>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</si>
  <si>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</si>
  <si>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</si>
  <si>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</si>
  <si>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</si>
  <si>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</si>
  <si>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</si>
  <si>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</si>
  <si>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</si>
  <si>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</si>
  <si>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</si>
  <si>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</si>
  <si>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</si>
  <si>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</si>
  <si>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</si>
  <si>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</si>
  <si>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</si>
  <si>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</si>
  <si>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</si>
  <si>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</si>
  <si>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</si>
  <si>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</si>
  <si>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</si>
  <si>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</si>
  <si>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</si>
  <si>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</si>
  <si>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</si>
  <si>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</si>
  <si>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</si>
  <si>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</si>
  <si>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</si>
  <si>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</si>
  <si>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</si>
  <si>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</si>
  <si>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</si>
  <si>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</si>
  <si>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</si>
  <si>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</si>
  <si>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</si>
  <si>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</si>
  <si>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</si>
  <si>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</si>
  <si>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</si>
  <si>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</si>
  <si>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</si>
  <si>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</si>
  <si>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</si>
  <si>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</si>
  <si>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</si>
  <si>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</si>
  <si>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</si>
  <si>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</si>
  <si>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</si>
  <si>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</si>
  <si>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</si>
  <si>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</si>
  <si>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</si>
  <si>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</si>
  <si>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</si>
  <si>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</si>
  <si>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</si>
  <si>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</si>
  <si>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</si>
  <si>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</si>
  <si>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</si>
  <si>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</si>
  <si>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</si>
  <si>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</si>
  <si>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</si>
  <si>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</si>
  <si>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</si>
  <si>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</si>
  <si>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</si>
  <si>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</si>
  <si>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</si>
  <si>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</si>
  <si>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</si>
  <si>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</si>
  <si>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</si>
  <si>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</si>
  <si>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</si>
  <si>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</si>
  <si>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</si>
  <si>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</si>
  <si>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</si>
  <si>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</si>
  <si>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</si>
  <si>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</si>
  <si>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</si>
  <si>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</si>
  <si>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</si>
  <si>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</si>
  <si>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</si>
  <si>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</si>
  <si>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</si>
  <si>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</si>
  <si>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</si>
  <si>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</si>
  <si>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</si>
  <si>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</si>
  <si>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</si>
  <si>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</si>
  <si>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</si>
  <si>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</si>
  <si>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</si>
  <si>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</si>
  <si>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</si>
  <si>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</si>
  <si>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</si>
  <si>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</si>
  <si>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</si>
  <si>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</si>
  <si>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</si>
  <si>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</si>
  <si>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</si>
  <si>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</si>
  <si>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</si>
  <si>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</si>
  <si>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</si>
  <si>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</si>
  <si>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</si>
  <si>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</si>
  <si>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</si>
  <si>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</si>
  <si>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</si>
  <si>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</si>
  <si>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</si>
  <si>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</si>
  <si>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</si>
  <si>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</si>
  <si>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</si>
  <si>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</si>
  <si>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</si>
  <si>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</si>
  <si>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</si>
  <si>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</si>
  <si>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</si>
  <si>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</si>
  <si>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</si>
  <si>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</si>
  <si>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</si>
  <si>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</si>
  <si>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</si>
  <si>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</si>
  <si>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</si>
  <si>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</si>
  <si>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</si>
  <si>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</si>
  <si>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</si>
  <si>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</si>
  <si>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</si>
  <si>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</si>
  <si>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</si>
  <si>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</si>
  <si>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</si>
  <si>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</si>
  <si>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</si>
  <si>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</si>
  <si>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</si>
  <si>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</si>
  <si>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</si>
  <si>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</si>
  <si>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</si>
  <si>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</si>
  <si>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</si>
  <si>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</si>
  <si>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</si>
  <si>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</si>
  <si>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</si>
  <si>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</si>
  <si>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</si>
  <si>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</si>
  <si>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</si>
  <si>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</si>
  <si>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</si>
  <si>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</si>
  <si>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</si>
  <si>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</si>
  <si>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</si>
  <si>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</si>
  <si>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</si>
  <si>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</si>
  <si>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</si>
  <si>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</si>
  <si>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</si>
  <si>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</si>
  <si>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</si>
  <si>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</si>
  <si>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</si>
  <si>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</si>
  <si>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</si>
  <si>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</si>
  <si>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</si>
  <si>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</si>
  <si>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</si>
  <si>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</si>
  <si>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</si>
  <si>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</si>
  <si>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</si>
  <si>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</si>
  <si>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</si>
  <si>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</si>
  <si>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</si>
  <si>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</si>
  <si>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</si>
  <si>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</si>
  <si>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</si>
  <si>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</si>
  <si>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</si>
  <si>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</si>
  <si>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</si>
  <si>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</si>
  <si>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</si>
  <si>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</si>
  <si>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</si>
  <si>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</si>
  <si>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</si>
  <si>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</si>
  <si>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</si>
  <si>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</si>
  <si>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</si>
  <si>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</si>
  <si>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</si>
  <si>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</si>
  <si>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</si>
  <si>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</si>
  <si>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</si>
  <si>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</si>
  <si>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</si>
  <si>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</si>
  <si>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</si>
  <si>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</si>
  <si>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</si>
  <si>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</si>
  <si>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</si>
  <si>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</si>
  <si>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</si>
  <si>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</si>
  <si>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</si>
  <si>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</si>
  <si>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</si>
  <si>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</si>
  <si>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</si>
  <si>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</si>
  <si>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</si>
  <si>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</si>
  <si>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</si>
  <si>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</si>
  <si>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</si>
  <si>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</si>
  <si>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</si>
  <si>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</si>
  <si>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</si>
  <si>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</si>
  <si>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</si>
  <si>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</si>
  <si>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</si>
  <si>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</si>
  <si>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</si>
  <si>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</si>
  <si>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</si>
  <si>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</si>
  <si>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</si>
  <si>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</si>
  <si>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</si>
  <si>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</si>
  <si>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</si>
  <si>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</si>
  <si>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</si>
  <si>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</si>
  <si>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</si>
  <si>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</si>
  <si>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</si>
  <si>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</si>
  <si>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</si>
  <si>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</si>
  <si>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</si>
  <si>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</si>
  <si>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</si>
  <si>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</si>
  <si>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</si>
  <si>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</si>
  <si>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</si>
  <si>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</si>
  <si>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</si>
  <si>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</si>
  <si>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</si>
  <si>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</si>
  <si>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</si>
  <si>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</si>
  <si>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</si>
  <si>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</si>
  <si>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</si>
  <si>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</si>
  <si>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</si>
  <si>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</si>
  <si>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</si>
  <si>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</si>
  <si>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</si>
  <si>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</si>
  <si>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</si>
  <si>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</si>
  <si>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</si>
  <si>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</si>
  <si>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</si>
  <si>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</si>
  <si>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</si>
  <si>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</si>
  <si>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</si>
  <si>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</si>
  <si>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</si>
  <si>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</si>
  <si>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</si>
  <si>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</si>
  <si>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</si>
  <si>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</si>
  <si>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</si>
  <si>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</si>
  <si>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</si>
  <si>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</si>
  <si>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</si>
  <si>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</si>
  <si>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</si>
  <si>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</si>
  <si>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</si>
  <si>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</si>
  <si>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</si>
  <si>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</si>
  <si>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</si>
  <si>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</si>
  <si>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</si>
  <si>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</si>
  <si>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</si>
  <si>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</si>
  <si>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</si>
  <si>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</si>
  <si>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</si>
  <si>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</si>
  <si>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</si>
  <si>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</si>
  <si>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</si>
  <si>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</si>
  <si>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</si>
  <si>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</si>
  <si>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</si>
  <si>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</si>
  <si>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</si>
  <si>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</si>
  <si>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</si>
  <si>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</si>
  <si>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</si>
  <si>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</si>
  <si>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</si>
  <si>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</si>
  <si>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</si>
  <si>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</si>
  <si>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</si>
  <si>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</si>
  <si>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</si>
  <si>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</si>
  <si>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</si>
  <si>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</si>
  <si>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</si>
  <si>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</si>
  <si>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</si>
  <si>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</si>
  <si>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</si>
  <si>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</si>
  <si>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</si>
  <si>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</si>
  <si>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</si>
  <si>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</si>
  <si>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</si>
  <si>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</si>
  <si>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</si>
  <si>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</si>
  <si>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</si>
  <si>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</si>
  <si>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</si>
  <si>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</si>
  <si>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</si>
  <si>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</si>
  <si>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</si>
  <si>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</si>
  <si>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</si>
  <si>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</si>
  <si>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</si>
  <si>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</si>
  <si>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</si>
  <si>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</si>
  <si>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</si>
  <si>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</si>
  <si>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</si>
  <si>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</si>
  <si>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</si>
  <si>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</si>
  <si>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</si>
  <si>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</si>
  <si>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</si>
  <si>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</si>
  <si>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</si>
  <si>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</si>
  <si>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</si>
  <si>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</si>
  <si>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</si>
  <si>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</si>
  <si>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</si>
  <si>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</si>
  <si>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</si>
  <si>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</si>
  <si>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</si>
  <si>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</si>
  <si>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</si>
  <si>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</si>
  <si>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</si>
  <si>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</si>
  <si>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</si>
  <si>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</si>
  <si>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</si>
  <si>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</si>
  <si>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</si>
  <si>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</si>
  <si>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</si>
  <si>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</si>
  <si>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</si>
  <si>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</si>
  <si>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</si>
  <si>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</si>
  <si>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</si>
  <si>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</si>
  <si>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</si>
  <si>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</si>
  <si>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</si>
  <si>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</si>
  <si>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</si>
  <si>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</si>
  <si>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</si>
  <si>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</si>
  <si>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</si>
  <si>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</si>
  <si>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</si>
  <si>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</si>
  <si>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</si>
  <si>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</si>
  <si>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</si>
  <si>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</si>
  <si>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</si>
  <si>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</si>
  <si>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</si>
  <si>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</si>
  <si>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</si>
  <si>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</si>
  <si>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</si>
  <si>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</si>
  <si>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</si>
  <si>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</si>
  <si>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</si>
  <si>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</si>
  <si>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</si>
  <si>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</si>
  <si>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</si>
  <si>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</si>
  <si>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</si>
  <si>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</si>
  <si>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</si>
  <si>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</si>
  <si>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</si>
  <si>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</si>
  <si>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</si>
  <si>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</si>
  <si>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</si>
  <si>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</si>
  <si>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</si>
  <si>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</si>
  <si>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</si>
  <si>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</si>
  <si>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</si>
  <si>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</si>
  <si>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</si>
  <si>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</si>
  <si>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</si>
  <si>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</si>
  <si>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</si>
  <si>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</si>
  <si>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</si>
  <si>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</si>
  <si>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</si>
  <si>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</si>
  <si>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</si>
  <si>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</si>
  <si>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</si>
  <si>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</si>
  <si>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</si>
  <si>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</si>
  <si>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</si>
  <si>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</si>
  <si>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</si>
  <si>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</si>
  <si>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</si>
  <si>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</si>
  <si>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</si>
  <si>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</si>
  <si>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</si>
  <si>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</si>
  <si>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</si>
  <si>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</si>
  <si>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</si>
  <si>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</si>
  <si>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</si>
  <si>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</si>
  <si>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</si>
  <si>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</si>
  <si>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</si>
  <si>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</si>
  <si>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</si>
  <si>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</si>
  <si>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</si>
  <si>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</si>
  <si>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</si>
  <si>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</si>
  <si>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</si>
  <si>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</si>
  <si>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</si>
  <si>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</si>
  <si>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</si>
  <si>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</si>
  <si>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</si>
  <si>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</si>
  <si>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</si>
  <si>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</si>
  <si>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</si>
  <si>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</si>
  <si>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</si>
  <si>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</si>
  <si>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</si>
  <si>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</si>
  <si>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</si>
  <si>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</si>
  <si>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</si>
  <si>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</si>
  <si>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</si>
  <si>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</si>
  <si>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</si>
  <si>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</si>
  <si>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</si>
  <si>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</si>
  <si>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</si>
  <si>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</si>
  <si>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</si>
  <si>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</si>
  <si>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</si>
  <si>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</si>
  <si>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</si>
  <si>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</si>
  <si>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</si>
  <si>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</si>
  <si>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</si>
  <si>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</si>
  <si>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</si>
  <si>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</si>
  <si>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</si>
  <si>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</si>
  <si>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</si>
  <si>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</si>
  <si>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</si>
  <si>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</si>
  <si>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</si>
  <si>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</si>
  <si>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</si>
  <si>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</si>
  <si>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</si>
  <si>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</si>
  <si>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</si>
  <si>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</si>
  <si>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</si>
  <si>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</si>
  <si>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</si>
  <si>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</si>
  <si>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</si>
  <si>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</si>
  <si>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</si>
  <si>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</si>
  <si>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</si>
  <si>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</si>
  <si>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</si>
  <si>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</si>
  <si>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</si>
  <si>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</si>
  <si>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</si>
  <si>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</si>
  <si>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</si>
  <si>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</si>
  <si>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</si>
  <si>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</si>
  <si>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</si>
  <si>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</si>
  <si>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</si>
  <si>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</si>
  <si>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</si>
  <si>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</si>
  <si>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</si>
  <si>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</si>
  <si>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</si>
  <si>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</si>
  <si>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</si>
  <si>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</si>
  <si>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</si>
  <si>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</si>
  <si>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</si>
  <si>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</si>
  <si>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</si>
  <si>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</si>
  <si>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</si>
  <si>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</si>
  <si>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</si>
  <si>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</si>
  <si>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</si>
  <si>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</si>
  <si>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</si>
  <si>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</si>
  <si>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</si>
  <si>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</si>
  <si>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</si>
  <si>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</si>
  <si>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</si>
  <si>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</si>
  <si>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</si>
  <si>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</si>
  <si>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</si>
  <si>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</si>
  <si>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</si>
  <si>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</si>
  <si>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</si>
  <si>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</si>
  <si>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</si>
  <si>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</si>
  <si>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</si>
  <si>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</si>
  <si>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</si>
  <si>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</si>
  <si>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</si>
  <si>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</si>
  <si>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</si>
  <si>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</si>
  <si>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</si>
  <si>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</si>
  <si>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</si>
  <si>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</si>
  <si>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</si>
  <si>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</si>
  <si>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</si>
  <si>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</si>
  <si>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</si>
  <si>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</si>
  <si>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</si>
  <si>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</si>
  <si>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</si>
  <si>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</si>
  <si>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</si>
  <si>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</si>
  <si>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</si>
  <si>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</si>
  <si>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</si>
  <si>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</si>
  <si>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</si>
  <si>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</si>
  <si>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</si>
  <si>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</si>
  <si>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</si>
  <si>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</si>
  <si>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</si>
  <si>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</si>
  <si>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</si>
  <si>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</si>
  <si>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</si>
  <si>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</si>
  <si>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</si>
  <si>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</si>
  <si>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</si>
  <si>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</si>
  <si>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</si>
  <si>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</si>
  <si>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</si>
  <si>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</si>
  <si>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</si>
  <si>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</si>
  <si>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</si>
  <si>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</si>
  <si>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</si>
  <si>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</si>
  <si>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</si>
  <si>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</si>
  <si>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</si>
  <si>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</si>
  <si>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</si>
  <si>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</si>
  <si>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</si>
  <si>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</si>
  <si>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</si>
  <si>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</si>
  <si>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</si>
  <si>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</si>
  <si>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</si>
  <si>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</si>
  <si>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</si>
  <si>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</si>
  <si>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</si>
  <si>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</si>
  <si>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</si>
  <si>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</si>
  <si>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</si>
  <si>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</si>
  <si>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</si>
  <si>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</si>
  <si>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</si>
  <si>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</si>
  <si>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</si>
  <si>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</si>
  <si>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</si>
  <si>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</si>
  <si>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</si>
  <si>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</si>
  <si>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</si>
  <si>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</si>
  <si>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</si>
  <si>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</si>
  <si>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</si>
  <si>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</si>
  <si>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</si>
  <si>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</si>
  <si>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</si>
  <si>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</si>
  <si>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</si>
  <si>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</si>
  <si>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</si>
  <si>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</si>
  <si>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</si>
  <si>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</si>
  <si>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</si>
  <si>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</si>
  <si>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</si>
  <si>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</si>
  <si>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</si>
  <si>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</si>
  <si>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</si>
  <si>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</si>
  <si>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</si>
  <si>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</si>
  <si>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</si>
  <si>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</si>
  <si>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</si>
  <si>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</si>
  <si>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</si>
  <si>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</si>
  <si>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</si>
  <si>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</si>
  <si>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</si>
  <si>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</si>
  <si>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</si>
  <si>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</si>
  <si>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</si>
  <si>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</si>
  <si>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</si>
  <si>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</si>
  <si>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</si>
  <si>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</si>
  <si>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</si>
  <si>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</si>
  <si>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</si>
  <si>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</si>
  <si>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</si>
  <si>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</si>
  <si>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</si>
  <si>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</si>
  <si>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</si>
  <si>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</si>
  <si>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</si>
  <si>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</si>
  <si>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</si>
  <si>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</si>
  <si>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</si>
  <si>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</si>
  <si>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</si>
  <si>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</si>
  <si>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</si>
  <si>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</si>
  <si>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</si>
  <si>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</si>
  <si>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</si>
  <si>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</si>
  <si>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</si>
  <si>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</si>
  <si>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</si>
  <si>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</si>
  <si>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</si>
  <si>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</si>
  <si>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</si>
  <si>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</si>
  <si>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</si>
  <si>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</si>
  <si>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</si>
  <si>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</si>
  <si>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</si>
  <si>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</si>
  <si>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</si>
  <si>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</si>
  <si>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</si>
  <si>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</si>
  <si>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</si>
  <si>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</si>
  <si>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</si>
  <si>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</si>
  <si>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</si>
  <si>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</si>
  <si>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</si>
  <si>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</si>
  <si>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</si>
  <si>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</si>
  <si>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</si>
  <si>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</si>
  <si>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</si>
  <si>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</si>
  <si>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</si>
  <si>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</si>
  <si>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</si>
  <si>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</si>
  <si>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</si>
  <si>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</si>
  <si>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</si>
  <si>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</si>
  <si>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</si>
  <si>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</si>
  <si>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</si>
  <si>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</si>
  <si>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</si>
  <si>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</si>
  <si>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</si>
  <si>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</si>
  <si>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</si>
  <si>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</si>
  <si>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</si>
  <si>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</si>
  <si>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</si>
  <si>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</si>
  <si>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</si>
  <si>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</si>
  <si>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</si>
  <si>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</si>
  <si>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</si>
  <si>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</si>
  <si>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</si>
  <si>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</si>
  <si>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</si>
  <si>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</si>
  <si>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</si>
  <si>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</si>
  <si>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</si>
  <si>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</si>
  <si>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</si>
  <si>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</si>
  <si>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</si>
  <si>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</si>
  <si>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</si>
  <si>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</si>
  <si>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</si>
  <si>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</si>
  <si>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</si>
  <si>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</si>
  <si>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</si>
  <si>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</si>
  <si>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</si>
  <si>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</si>
  <si>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</si>
  <si>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</si>
  <si>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</si>
  <si>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</si>
  <si>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</si>
  <si>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</si>
  <si>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</si>
  <si>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</si>
  <si>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</si>
  <si>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</si>
  <si>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</si>
  <si>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</si>
  <si>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</si>
  <si>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</si>
  <si>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</si>
  <si>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</si>
  <si>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</si>
  <si>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</si>
  <si>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</si>
  <si>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</si>
  <si>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</si>
  <si>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</si>
  <si>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</si>
  <si>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</si>
  <si>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</si>
  <si>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</si>
  <si>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</si>
  <si>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</si>
  <si>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</si>
  <si>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</si>
  <si>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</si>
  <si>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</si>
  <si>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</si>
  <si>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</si>
  <si>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</si>
  <si>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</si>
  <si>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</si>
  <si>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</si>
  <si>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</si>
  <si>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</si>
  <si>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</si>
  <si>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</si>
  <si>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</si>
  <si>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</si>
  <si>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</si>
  <si>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</si>
  <si>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</si>
  <si>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</si>
  <si>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</si>
  <si>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</si>
  <si>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</si>
  <si>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</si>
  <si>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</si>
  <si>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</si>
  <si>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</si>
  <si>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</si>
  <si>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</si>
  <si>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</si>
  <si>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</si>
  <si>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</si>
  <si>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</si>
  <si>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</si>
  <si>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</si>
  <si>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</si>
  <si>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</si>
  <si>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</si>
  <si>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</si>
  <si>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</si>
  <si>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</si>
  <si>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</si>
  <si>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</si>
  <si>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</si>
  <si>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</si>
  <si>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</si>
  <si>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</si>
  <si>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</si>
  <si>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</si>
  <si>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</si>
  <si>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</si>
  <si>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</si>
  <si>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</si>
  <si>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</si>
  <si>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</si>
  <si>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</si>
  <si>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</si>
  <si>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</si>
  <si>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</si>
  <si>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</si>
  <si>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</si>
  <si>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</si>
  <si>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</si>
  <si>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</si>
  <si>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</si>
  <si>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</si>
  <si>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</si>
  <si>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</si>
  <si>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</si>
  <si>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</si>
  <si>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</si>
  <si>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</si>
  <si>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</si>
  <si>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</si>
  <si>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</si>
  <si>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</si>
  <si>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</si>
  <si>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</si>
  <si>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</si>
  <si>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</si>
  <si>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</si>
  <si>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</si>
  <si>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</si>
  <si>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</si>
  <si>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</si>
  <si>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</si>
  <si>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</si>
  <si>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</si>
  <si>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</si>
  <si>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</si>
  <si>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</si>
  <si>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</si>
  <si>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</si>
  <si>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</si>
  <si>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</si>
  <si>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</si>
  <si>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</si>
  <si>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</si>
  <si>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</si>
  <si>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</si>
  <si>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</si>
  <si>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</si>
  <si>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</si>
  <si>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</si>
  <si>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</si>
  <si>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</si>
  <si>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</si>
  <si>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</si>
  <si>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</si>
  <si>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</si>
  <si>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</si>
  <si>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</si>
  <si>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</si>
  <si>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</si>
  <si>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</si>
  <si>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</si>
  <si>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</si>
  <si>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</si>
  <si>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</si>
  <si>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</si>
  <si>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</si>
  <si>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</si>
  <si>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</si>
  <si>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</si>
  <si>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</si>
  <si>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</si>
  <si>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</si>
  <si>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</si>
  <si>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</si>
  <si>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</si>
  <si>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</si>
  <si>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</si>
  <si>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</si>
  <si>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</si>
  <si>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</si>
  <si>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</si>
  <si>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</si>
  <si>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</si>
  <si>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</si>
  <si>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</si>
  <si>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</si>
  <si>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</si>
  <si>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</si>
  <si>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</si>
  <si>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</si>
  <si>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</si>
  <si>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</si>
  <si>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</si>
  <si>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</si>
  <si>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</si>
  <si>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</si>
  <si>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</si>
  <si>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</si>
  <si>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</si>
  <si>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</si>
  <si>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</si>
  <si>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</si>
  <si>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</si>
  <si>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</si>
  <si>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</si>
  <si>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</si>
  <si>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</si>
  <si>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</si>
  <si>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</si>
  <si>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</si>
  <si>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</si>
  <si>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</si>
  <si>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</si>
  <si>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</si>
  <si>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</si>
  <si>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</si>
  <si>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</si>
  <si>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</si>
  <si>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</si>
  <si>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</si>
  <si>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</si>
  <si>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</si>
  <si>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</si>
  <si>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</si>
  <si>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</si>
  <si>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</si>
  <si>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</si>
  <si>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</si>
  <si>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</si>
  <si>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</si>
  <si>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</si>
  <si>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</si>
  <si>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</si>
  <si>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</si>
  <si>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</si>
  <si>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</si>
  <si>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</si>
  <si>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</si>
  <si>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</si>
  <si>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</si>
  <si>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</si>
  <si>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</si>
  <si>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</si>
  <si>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</si>
  <si>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</si>
  <si>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</si>
  <si>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</si>
  <si>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</si>
  <si>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</si>
  <si>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</si>
  <si>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</si>
  <si>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</si>
  <si>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</si>
  <si>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</si>
  <si>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</si>
  <si>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</si>
  <si>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</si>
  <si>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</si>
  <si>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</si>
  <si>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</si>
  <si>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</si>
  <si>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</si>
  <si>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</si>
  <si>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</si>
  <si>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</si>
  <si>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</si>
  <si>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</si>
  <si>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</si>
  <si>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</si>
  <si>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</si>
  <si>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</si>
  <si>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</si>
  <si>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</si>
  <si>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</si>
  <si>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</si>
  <si>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</si>
  <si>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</si>
  <si>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</si>
  <si>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</si>
  <si>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</si>
  <si>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</si>
  <si>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</si>
  <si>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</si>
  <si>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</si>
  <si>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</si>
  <si>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</si>
  <si>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</si>
  <si>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</si>
  <si>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</si>
  <si>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</si>
  <si>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</si>
  <si>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</si>
  <si>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</si>
  <si>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</si>
  <si>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</si>
  <si>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</si>
  <si>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</si>
  <si>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</si>
  <si>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</si>
  <si>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</si>
  <si>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</si>
  <si>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</si>
  <si>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</si>
  <si>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</si>
  <si>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</si>
  <si>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</si>
  <si>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</si>
  <si>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</si>
  <si>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</si>
  <si>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</si>
  <si>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</si>
  <si>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</si>
  <si>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</si>
  <si>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</si>
  <si>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</si>
  <si>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</si>
  <si>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</si>
  <si>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</si>
  <si>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</si>
  <si>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</si>
  <si>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</si>
  <si>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</si>
  <si>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</si>
  <si>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</si>
  <si>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</si>
  <si>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</si>
  <si>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</si>
  <si>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</si>
  <si>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</si>
  <si>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</si>
  <si>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</si>
  <si>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</si>
  <si>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</si>
  <si>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</si>
  <si>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</si>
  <si>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</si>
  <si>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</si>
  <si>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</si>
  <si>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</si>
  <si>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</si>
  <si>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</si>
  <si>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</si>
  <si>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</si>
  <si>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</si>
  <si>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</si>
  <si>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</si>
  <si>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</si>
  <si>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</si>
  <si>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</si>
  <si>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</si>
  <si>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</si>
  <si>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</si>
  <si>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</si>
  <si>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</si>
  <si>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</si>
  <si>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</si>
  <si>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</si>
  <si>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</si>
  <si>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</si>
  <si>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</si>
  <si>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</si>
  <si>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</si>
  <si>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</si>
  <si>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</si>
  <si>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</si>
  <si>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</si>
  <si>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</si>
  <si>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</si>
  <si>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</si>
  <si>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</si>
  <si>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</si>
  <si>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</si>
  <si>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</si>
  <si>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</si>
  <si>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</si>
  <si>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</si>
  <si>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</si>
  <si>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</si>
  <si>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</si>
  <si>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</si>
  <si>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</si>
  <si>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</si>
  <si>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</si>
  <si>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</si>
  <si>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</si>
  <si>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</si>
  <si>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</si>
  <si>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</si>
  <si>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</si>
  <si>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</si>
  <si>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</si>
  <si>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</si>
  <si>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</si>
  <si>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</si>
  <si>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</si>
  <si>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</si>
  <si>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</si>
  <si>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</si>
  <si>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</si>
  <si>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</si>
  <si>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</si>
  <si>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</si>
  <si>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</si>
  <si>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</si>
  <si>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</si>
  <si>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</si>
  <si>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</si>
  <si>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</si>
  <si>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</si>
  <si>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</si>
  <si>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</si>
  <si>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</si>
  <si>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</si>
  <si>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</si>
  <si>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</si>
  <si>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</si>
  <si>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</si>
  <si>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</si>
  <si>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</si>
  <si>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</si>
  <si>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</si>
  <si>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</si>
  <si>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</si>
  <si>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</si>
  <si>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</si>
  <si>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</si>
  <si>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</si>
  <si>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</si>
  <si>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</si>
  <si>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</si>
  <si>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</si>
  <si>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</si>
  <si>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</si>
  <si>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</si>
  <si>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</si>
  <si>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</si>
  <si>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</si>
  <si>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</si>
  <si>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</si>
  <si>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</si>
  <si>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</si>
  <si>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</si>
  <si>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</si>
  <si>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</si>
  <si>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</si>
  <si>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</si>
  <si>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</si>
  <si>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</si>
  <si>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</si>
  <si>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</si>
  <si>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</si>
  <si>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</si>
  <si>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</si>
  <si>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</si>
  <si>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</si>
  <si>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</si>
  <si>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</si>
  <si>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</si>
  <si>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</si>
  <si>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</si>
  <si>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</si>
  <si>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</si>
  <si>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</si>
  <si>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</si>
  <si>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</si>
  <si>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</si>
  <si>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</si>
  <si>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</si>
  <si>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</si>
  <si>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</si>
  <si>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</si>
  <si>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</si>
  <si>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</si>
  <si>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</si>
  <si>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</si>
  <si>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</si>
  <si>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</si>
  <si>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</si>
  <si>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</si>
  <si>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</si>
  <si>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</si>
  <si>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</si>
  <si>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</si>
  <si>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</si>
  <si>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</si>
  <si>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</si>
  <si>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</si>
  <si>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</si>
  <si>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</si>
  <si>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</si>
  <si>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</si>
  <si>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</si>
  <si>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</si>
  <si>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</si>
  <si>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</si>
  <si>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</si>
  <si>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</si>
  <si>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</si>
  <si>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</si>
  <si>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</si>
  <si>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</si>
  <si>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</si>
  <si>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</si>
  <si>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</si>
  <si>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</si>
  <si>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</si>
  <si>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</si>
  <si>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</si>
  <si>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</si>
  <si>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</si>
  <si>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</si>
  <si>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</si>
  <si>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</si>
  <si>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</si>
  <si>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</si>
  <si>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</si>
  <si>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</si>
  <si>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</si>
  <si>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</si>
  <si>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</si>
  <si>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</si>
  <si>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</si>
  <si>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</si>
  <si>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</si>
  <si>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</si>
  <si>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</si>
  <si>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</si>
  <si>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</si>
  <si>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</si>
  <si>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</si>
  <si>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</si>
  <si>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</si>
  <si>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</si>
  <si>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</si>
  <si>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</si>
  <si>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</si>
  <si>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</si>
  <si>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</si>
  <si>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</si>
  <si>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</si>
  <si>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</si>
  <si>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</si>
  <si>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</si>
  <si>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</si>
  <si>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</si>
  <si>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</si>
  <si>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</si>
  <si>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</si>
  <si>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</si>
  <si>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</si>
  <si>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</si>
  <si>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</si>
  <si>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</si>
  <si>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</si>
  <si>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</si>
  <si>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</si>
  <si>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</si>
  <si>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</si>
  <si>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</si>
  <si>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</si>
  <si>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</si>
  <si>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</si>
  <si>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</si>
  <si>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</si>
  <si>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</si>
  <si>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</si>
  <si>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</si>
  <si>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</si>
  <si>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</si>
  <si>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</si>
  <si>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</si>
  <si>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</si>
  <si>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</si>
  <si>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</si>
  <si>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</si>
  <si>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</si>
  <si>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</si>
  <si>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</si>
  <si>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</si>
  <si>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</si>
  <si>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</si>
  <si>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</si>
  <si>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</si>
  <si>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</si>
  <si>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</si>
  <si>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</si>
  <si>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</si>
  <si>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</si>
  <si>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</si>
  <si>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</si>
  <si>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</si>
  <si>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</si>
  <si>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</si>
  <si>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</si>
  <si>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</si>
  <si>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</si>
  <si>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</si>
  <si>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</si>
  <si>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</si>
  <si>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</si>
  <si>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</si>
  <si>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</si>
  <si>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</si>
  <si>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</si>
  <si>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</si>
  <si>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</si>
  <si>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</si>
  <si>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</si>
  <si>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</si>
  <si>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</si>
  <si>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</si>
  <si>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</si>
  <si>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</si>
  <si>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</si>
  <si>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</si>
  <si>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</si>
  <si>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</si>
  <si>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</si>
  <si>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</si>
  <si>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</si>
  <si>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</si>
  <si>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</si>
  <si>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</si>
  <si>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</si>
  <si>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</si>
  <si>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</si>
  <si>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</si>
  <si>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</si>
  <si>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</si>
  <si>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</si>
  <si>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</si>
  <si>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</si>
  <si>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</si>
  <si>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</si>
  <si>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</si>
  <si>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</si>
  <si>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</si>
  <si>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</si>
  <si>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</si>
  <si>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</si>
  <si>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</si>
  <si>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</si>
  <si>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</si>
  <si>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</si>
  <si>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</si>
  <si>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</si>
  <si>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</si>
  <si>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</si>
  <si>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</si>
  <si>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</si>
  <si>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</si>
  <si>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</si>
  <si>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</si>
  <si>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</si>
  <si>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</si>
  <si>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</si>
  <si>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</si>
  <si>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</si>
  <si>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</si>
  <si>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</si>
  <si>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</si>
  <si>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</si>
  <si>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</si>
  <si>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</si>
  <si>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</si>
  <si>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</si>
  <si>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</si>
  <si>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</si>
  <si>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</si>
  <si>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</si>
  <si>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</si>
  <si>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</si>
  <si>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</si>
  <si>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</si>
  <si>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</si>
  <si>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</si>
  <si>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</si>
  <si>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</si>
  <si>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</si>
  <si>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</si>
  <si>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</si>
  <si>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</si>
  <si>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</si>
  <si>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</si>
  <si>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</si>
  <si>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</si>
  <si>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</si>
  <si>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</si>
  <si>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</si>
  <si>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</si>
  <si>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</si>
  <si>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</si>
  <si>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</si>
  <si>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</si>
  <si>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</si>
  <si>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</si>
  <si>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</si>
  <si>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</si>
  <si>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</si>
  <si>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</si>
  <si>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</si>
  <si>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</si>
  <si>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</si>
  <si>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</si>
  <si>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</si>
  <si>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</si>
  <si>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</si>
  <si>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</si>
  <si>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</si>
  <si>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</si>
  <si>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</si>
  <si>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</si>
  <si>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</si>
  <si>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</si>
  <si>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</si>
  <si>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</si>
  <si>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</si>
  <si>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</si>
  <si>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</si>
  <si>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</si>
  <si>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</si>
  <si>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</si>
  <si>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</si>
  <si>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</si>
  <si>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</si>
  <si>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</si>
  <si>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</si>
  <si>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</si>
  <si>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</si>
  <si>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</si>
  <si>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</si>
  <si>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</si>
  <si>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</si>
  <si>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</si>
  <si>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</si>
  <si>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</si>
  <si>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</si>
  <si>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</si>
  <si>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</si>
  <si>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</si>
  <si>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</si>
  <si>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</si>
  <si>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</si>
  <si>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</si>
  <si>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</si>
  <si>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</si>
  <si>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</si>
  <si>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</si>
  <si>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</si>
  <si>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</si>
  <si>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</si>
  <si>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</si>
  <si>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</si>
  <si>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</si>
  <si>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</si>
  <si>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</si>
  <si>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</si>
  <si>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</si>
  <si>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</si>
  <si>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</si>
  <si>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</si>
  <si>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</si>
  <si>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</si>
  <si>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</si>
  <si>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</si>
  <si>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</si>
  <si>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</si>
  <si>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</si>
  <si>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</si>
  <si>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</si>
  <si>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</si>
  <si>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</si>
  <si>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</si>
  <si>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</si>
  <si>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</si>
  <si>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</si>
  <si>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</si>
  <si>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</si>
  <si>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</si>
  <si>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</si>
  <si>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</si>
  <si>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</si>
  <si>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</si>
  <si>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</si>
  <si>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</si>
  <si>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</si>
  <si>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</si>
  <si>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</si>
  <si>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</si>
  <si>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</si>
  <si>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</si>
  <si>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</si>
  <si>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</si>
  <si>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</si>
  <si>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</si>
  <si>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</si>
  <si>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</si>
  <si>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</si>
  <si>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</si>
  <si>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</si>
  <si>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</si>
  <si>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</si>
  <si>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</si>
  <si>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</si>
  <si>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</si>
  <si>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</si>
  <si>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</si>
  <si>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</si>
  <si>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</si>
  <si>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</si>
  <si>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</si>
  <si>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</si>
  <si>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</si>
  <si>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</si>
  <si>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</si>
  <si>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</si>
  <si>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</si>
  <si>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</si>
  <si>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</si>
  <si>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</si>
  <si>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</si>
  <si>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</si>
  <si>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</si>
  <si>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</si>
  <si>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</si>
  <si>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</si>
  <si>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</si>
  <si>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</si>
  <si>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</si>
  <si>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</si>
  <si>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</si>
  <si>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</si>
  <si>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</si>
  <si>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</si>
  <si>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</si>
  <si>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</si>
  <si>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</si>
  <si>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</si>
  <si>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</si>
  <si>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</si>
  <si>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</si>
  <si>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</si>
  <si>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</si>
  <si>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</si>
  <si>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</si>
  <si>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</si>
  <si>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</si>
  <si>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</si>
  <si>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</si>
  <si>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</si>
  <si>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</si>
  <si>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</si>
  <si>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</si>
  <si>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</si>
  <si>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</si>
  <si>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</si>
  <si>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</si>
  <si>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</si>
  <si>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</si>
  <si>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</si>
  <si>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</si>
  <si>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</si>
  <si>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</si>
  <si>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</si>
  <si>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</si>
  <si>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</si>
  <si>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</si>
  <si>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</si>
  <si>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</si>
  <si>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</si>
  <si>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</si>
  <si>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</si>
  <si>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</si>
  <si>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</si>
  <si>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</si>
  <si>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</si>
  <si>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</si>
  <si>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</si>
  <si>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</si>
  <si>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</si>
  <si>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</si>
  <si>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</si>
  <si>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</si>
  <si>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</si>
  <si>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</si>
  <si>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</si>
  <si>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</si>
  <si>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</si>
  <si>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</si>
  <si>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</si>
  <si>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</si>
  <si>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</si>
  <si>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</si>
  <si>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</si>
  <si>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</si>
  <si>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</si>
  <si>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</si>
  <si>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</si>
  <si>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</si>
  <si>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</si>
  <si>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</si>
  <si>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</si>
  <si>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</si>
  <si>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</si>
  <si>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</si>
  <si>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</si>
  <si>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</si>
  <si>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</si>
  <si>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</si>
  <si>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</si>
  <si>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</si>
  <si>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</si>
  <si>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</si>
  <si>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</si>
  <si>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</si>
  <si>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</si>
  <si>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</si>
  <si>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</si>
  <si>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</si>
  <si>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</si>
  <si>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</si>
  <si>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</si>
  <si>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</si>
  <si>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</si>
  <si>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</si>
  <si>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</si>
  <si>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</si>
  <si>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</si>
  <si>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</si>
  <si>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</si>
  <si>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</si>
  <si>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</si>
  <si>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</si>
  <si>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</si>
  <si>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</si>
  <si>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</si>
  <si>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</si>
  <si>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</si>
  <si>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</si>
  <si>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</si>
  <si>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</si>
  <si>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</si>
  <si>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</si>
  <si>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</si>
  <si>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</si>
  <si>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</si>
  <si>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</si>
  <si>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</si>
  <si>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</si>
  <si>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</si>
  <si>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</si>
  <si>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</si>
  <si>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</si>
  <si>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</si>
  <si>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</si>
  <si>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</si>
  <si>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</si>
  <si>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</si>
  <si>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</si>
  <si>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</si>
  <si>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</si>
  <si>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</si>
  <si>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</si>
  <si>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</si>
  <si>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</si>
  <si>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</si>
  <si>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</si>
  <si>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</si>
  <si>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</si>
  <si>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</si>
  <si>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</si>
  <si>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</si>
  <si>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</si>
  <si>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</si>
  <si>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</si>
  <si>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</si>
  <si>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</si>
  <si>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</si>
  <si>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</si>
  <si>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</si>
  <si>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</si>
  <si>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</si>
  <si>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</si>
  <si>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</si>
  <si>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</si>
  <si>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</si>
  <si>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</si>
  <si>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</si>
  <si>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</si>
  <si>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</si>
  <si>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</si>
  <si>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</si>
  <si>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</si>
  <si>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</si>
  <si>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</si>
  <si>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</si>
  <si>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</si>
  <si>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</si>
  <si>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</si>
  <si>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</si>
  <si>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</si>
  <si>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</si>
  <si>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</si>
  <si>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</si>
  <si>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</si>
  <si>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</si>
  <si>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</si>
  <si>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</si>
  <si>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</si>
  <si>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</si>
  <si>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</si>
  <si>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</si>
  <si>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</si>
  <si>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</si>
  <si>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</si>
  <si>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</si>
  <si>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</si>
  <si>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</si>
  <si>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</si>
  <si>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</si>
  <si>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</si>
  <si>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</si>
  <si>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</si>
  <si>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</si>
  <si>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</si>
  <si>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</si>
  <si>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</si>
  <si>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</si>
  <si>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</si>
  <si>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</si>
  <si>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</si>
  <si>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</si>
  <si>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</si>
  <si>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</si>
  <si>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</si>
  <si>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</si>
  <si>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</si>
  <si>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</si>
  <si>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</si>
  <si>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</si>
  <si>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</si>
  <si>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</si>
  <si>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</si>
  <si>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</si>
  <si>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</si>
  <si>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</si>
  <si>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</si>
  <si>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</si>
  <si>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</si>
  <si>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</si>
  <si>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</si>
  <si>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</si>
  <si>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</si>
  <si>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</si>
  <si>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</si>
  <si>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</si>
  <si>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</si>
  <si>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</si>
  <si>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</si>
  <si>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</si>
  <si>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</si>
  <si>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</si>
  <si>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</si>
  <si>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</si>
  <si>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</si>
  <si>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</si>
  <si>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</si>
  <si>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</si>
  <si>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</si>
  <si>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</si>
  <si>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</si>
  <si>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</si>
  <si>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</si>
  <si>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</si>
  <si>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</si>
  <si>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</si>
  <si>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</si>
  <si>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</si>
  <si>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</si>
  <si>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</si>
  <si>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</si>
  <si>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</si>
  <si>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</si>
  <si>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</si>
  <si>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</si>
  <si>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</si>
  <si>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</si>
  <si>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</si>
  <si>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</si>
  <si>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</si>
  <si>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</si>
  <si>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</si>
  <si>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</si>
  <si>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</si>
  <si>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</si>
  <si>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</si>
  <si>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</si>
  <si>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</si>
  <si>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</si>
  <si>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</si>
  <si>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</si>
  <si>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</si>
  <si>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</si>
  <si>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</si>
  <si>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</si>
  <si>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</si>
  <si>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</si>
  <si>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</si>
  <si>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</si>
  <si>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</si>
  <si>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</si>
  <si>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</si>
  <si>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</si>
  <si>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</si>
  <si>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</si>
  <si>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</si>
  <si>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</si>
  <si>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</si>
  <si>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</si>
  <si>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</si>
  <si>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</si>
  <si>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</si>
  <si>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</si>
  <si>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</si>
  <si>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</si>
  <si>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</si>
  <si>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</si>
  <si>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</si>
  <si>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</si>
  <si>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</si>
  <si>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</si>
  <si>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</si>
  <si>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</si>
  <si>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</si>
  <si>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</si>
  <si>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</si>
  <si>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</si>
  <si>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</si>
  <si>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</si>
  <si>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</si>
  <si>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</si>
  <si>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</si>
  <si>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</si>
  <si>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</si>
  <si>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</si>
  <si>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</si>
  <si>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</si>
  <si>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</si>
  <si>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</si>
  <si>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</si>
  <si>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</si>
  <si>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</si>
  <si>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</si>
  <si>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</si>
  <si>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</si>
  <si>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</si>
  <si>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</si>
  <si>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</si>
  <si>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</si>
  <si>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</si>
  <si>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</si>
  <si>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</si>
  <si>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</si>
  <si>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</si>
  <si>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</si>
  <si>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</si>
  <si>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</si>
  <si>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</si>
  <si>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</si>
  <si>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</si>
  <si>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</si>
  <si>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</si>
  <si>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</si>
  <si>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</si>
  <si>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</si>
  <si>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</si>
  <si>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</si>
  <si>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</si>
  <si>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</si>
  <si>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</si>
  <si>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</si>
  <si>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</si>
  <si>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</si>
  <si>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</si>
  <si>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</si>
  <si>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</si>
  <si>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</si>
  <si>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</si>
  <si>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</si>
  <si>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</si>
  <si>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</si>
  <si>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</si>
  <si>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</si>
  <si>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</si>
  <si>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</si>
  <si>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</si>
  <si>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</si>
  <si>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</si>
  <si>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</si>
  <si>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</si>
  <si>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</si>
  <si>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</si>
  <si>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</si>
  <si>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</si>
  <si>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</si>
  <si>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</si>
  <si>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</si>
  <si>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</si>
  <si>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</si>
  <si>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</si>
  <si>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</si>
  <si>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</si>
  <si>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</si>
  <si>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</si>
  <si>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</si>
  <si>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</si>
  <si>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</si>
  <si>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</si>
  <si>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</si>
  <si>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</si>
  <si>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</si>
  <si>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</si>
  <si>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</si>
  <si>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</si>
  <si>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</si>
  <si>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</si>
  <si>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</si>
  <si>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</si>
  <si>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</si>
  <si>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</si>
  <si>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</si>
  <si>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</si>
  <si>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</si>
  <si>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</si>
  <si>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</si>
  <si>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</si>
  <si>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</si>
  <si>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</si>
  <si>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</si>
  <si>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</si>
  <si>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</si>
  <si>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</si>
  <si>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</si>
  <si>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</si>
  <si>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</si>
  <si>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</si>
  <si>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</si>
  <si>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</si>
  <si>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</si>
  <si>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</si>
  <si>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</si>
  <si>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</si>
  <si>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</si>
  <si>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</si>
  <si>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</si>
  <si>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</si>
  <si>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</si>
  <si>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</si>
  <si>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</si>
  <si>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</si>
  <si>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</si>
  <si>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</si>
  <si>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</si>
  <si>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</si>
  <si>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</si>
  <si>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</si>
  <si>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</si>
  <si>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</si>
  <si>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</si>
  <si>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</si>
  <si>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</si>
  <si>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</si>
  <si>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</si>
  <si>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</si>
  <si>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</si>
  <si>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</si>
  <si>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</si>
  <si>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</si>
  <si>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</si>
  <si>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</si>
  <si>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</si>
  <si>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</si>
  <si>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</si>
  <si>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</si>
  <si>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</si>
  <si>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</si>
  <si>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</si>
  <si>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</si>
  <si>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</si>
  <si>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</si>
  <si>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</si>
  <si>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</si>
  <si>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</si>
  <si>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</si>
  <si>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</si>
  <si>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</si>
  <si>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</si>
  <si>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</si>
  <si>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</si>
  <si>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</si>
  <si>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</si>
  <si>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</si>
  <si>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</si>
  <si>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</si>
  <si>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</si>
  <si>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</si>
  <si>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</si>
  <si>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</si>
  <si>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</si>
  <si>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</si>
  <si>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</si>
  <si>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</si>
  <si>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</si>
  <si>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</si>
  <si>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</si>
  <si>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</si>
  <si>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</si>
  <si>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</si>
  <si>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</si>
  <si>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</si>
  <si>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</si>
  <si>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</si>
  <si>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</si>
  <si>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</si>
  <si>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</si>
  <si>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</si>
  <si>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</si>
  <si>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</si>
  <si>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</si>
  <si>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</si>
  <si>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</si>
  <si>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</si>
  <si>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</si>
  <si>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</si>
  <si>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</si>
  <si>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</si>
  <si>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</si>
  <si>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</si>
  <si>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</si>
  <si>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</si>
  <si>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</si>
  <si>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</si>
  <si>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</si>
  <si>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</si>
  <si>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</si>
  <si>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</si>
  <si>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</si>
  <si>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</si>
  <si>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</si>
  <si>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</si>
  <si>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</si>
  <si>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</si>
  <si>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</si>
  <si>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</si>
  <si>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</si>
  <si>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</si>
  <si>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</si>
  <si>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</si>
  <si>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</si>
  <si>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</si>
  <si>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</si>
  <si>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</si>
  <si>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</si>
  <si>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</si>
  <si>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</si>
  <si>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</si>
  <si>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</si>
  <si>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</si>
  <si>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</si>
  <si>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</si>
  <si>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</si>
  <si>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</si>
  <si>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</si>
  <si>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</si>
  <si>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</si>
  <si>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</si>
  <si>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</si>
  <si>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</si>
  <si>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</si>
  <si>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</si>
  <si>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</si>
  <si>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</si>
  <si>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</si>
  <si>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</si>
  <si>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</si>
  <si>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</si>
  <si>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</si>
  <si>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</si>
  <si>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</si>
  <si>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</si>
  <si>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</si>
  <si>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</si>
  <si>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</si>
  <si>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</si>
  <si>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</si>
  <si>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</si>
  <si>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</si>
  <si>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</si>
  <si>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</si>
  <si>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</si>
  <si>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</si>
  <si>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</si>
  <si>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</si>
  <si>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</si>
  <si>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</si>
  <si>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</si>
  <si>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</si>
  <si>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</si>
  <si>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</si>
  <si>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</si>
  <si>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</si>
  <si>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</si>
  <si>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</si>
  <si>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</si>
  <si>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</si>
  <si>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</si>
  <si>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</si>
  <si>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</si>
  <si>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</si>
  <si>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</si>
  <si>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</si>
  <si>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</si>
  <si>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</si>
  <si>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</si>
  <si>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</si>
  <si>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</si>
  <si>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</si>
  <si>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</si>
  <si>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</si>
  <si>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</si>
  <si>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</si>
  <si>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</si>
  <si>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</si>
  <si>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</si>
  <si>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</si>
  <si>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</si>
  <si>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</si>
  <si>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</si>
  <si>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</si>
  <si>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</si>
  <si>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</si>
  <si>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</si>
  <si>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</si>
  <si>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</si>
  <si>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</si>
  <si>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</si>
  <si>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</si>
  <si>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</si>
  <si>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</si>
  <si>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</si>
  <si>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</si>
  <si>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</si>
  <si>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</si>
  <si>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</si>
  <si>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</si>
  <si>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</si>
  <si>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</si>
  <si>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</si>
  <si>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</si>
  <si>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</si>
  <si>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</si>
  <si>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</si>
  <si>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</si>
  <si>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</si>
  <si>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</si>
  <si>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</si>
  <si>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</si>
  <si>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</si>
  <si>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</si>
  <si>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</si>
  <si>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</si>
  <si>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</si>
  <si>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</si>
  <si>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</si>
  <si>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</si>
  <si>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</si>
  <si>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</si>
  <si>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</si>
  <si>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</si>
  <si>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</si>
  <si>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</si>
  <si>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</si>
  <si>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</si>
  <si>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</si>
  <si>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</si>
  <si>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</si>
  <si>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</si>
  <si>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</si>
  <si>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</si>
  <si>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</si>
  <si>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</si>
  <si>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</si>
  <si>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</si>
  <si>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</si>
  <si>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</si>
  <si>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</si>
  <si>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</si>
  <si>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</si>
  <si>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</si>
  <si>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</si>
  <si>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</si>
  <si>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</si>
  <si>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</si>
  <si>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</si>
  <si>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</si>
  <si>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</si>
  <si>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</si>
  <si>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</si>
  <si>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</si>
  <si>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</si>
  <si>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</si>
  <si>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</si>
  <si>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</si>
  <si>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</si>
  <si>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</si>
  <si>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</si>
  <si>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</si>
  <si>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</si>
  <si>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</si>
  <si>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</si>
  <si>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</si>
  <si>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</si>
  <si>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</si>
  <si>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</si>
  <si>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</si>
  <si>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</si>
  <si>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</si>
  <si>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</si>
  <si>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</si>
  <si>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</si>
  <si>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</si>
  <si>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</si>
  <si>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</si>
  <si>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</si>
  <si>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</si>
  <si>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</si>
  <si>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</si>
  <si>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</si>
  <si>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</si>
  <si>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</si>
  <si>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</si>
  <si>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</si>
  <si>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</si>
  <si>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</si>
  <si>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</si>
  <si>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</si>
  <si>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</si>
  <si>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</si>
  <si>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</si>
  <si>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</si>
  <si>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</si>
  <si>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</si>
  <si>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</si>
  <si>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</si>
  <si>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</si>
  <si>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</si>
  <si>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</si>
  <si>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</si>
  <si>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</si>
  <si>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</si>
  <si>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</si>
  <si>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</si>
  <si>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</si>
  <si>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</si>
  <si>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</si>
  <si>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</si>
  <si>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</si>
  <si>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</si>
  <si>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</si>
  <si>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</si>
  <si>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</si>
  <si>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</si>
  <si>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</si>
  <si>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</si>
  <si>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</si>
  <si>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</si>
  <si>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</si>
  <si>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</si>
  <si>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</si>
  <si>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</si>
  <si>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</si>
  <si>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</si>
  <si>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</si>
  <si>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</si>
  <si>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</si>
  <si>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</si>
  <si>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</si>
  <si>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</si>
  <si>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</si>
  <si>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</si>
  <si>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</si>
  <si>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</si>
  <si>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</si>
  <si>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</si>
  <si>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</si>
  <si>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</si>
  <si>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</si>
  <si>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</si>
  <si>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</si>
  <si>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</si>
  <si>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</si>
  <si>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</si>
  <si>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</si>
  <si>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</si>
  <si>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</si>
  <si>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</si>
  <si>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</si>
  <si>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</si>
  <si>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</si>
  <si>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</si>
  <si>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</si>
  <si>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</si>
  <si>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</si>
  <si>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</si>
  <si>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</si>
  <si>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</si>
  <si>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</si>
  <si>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</si>
  <si>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</si>
  <si>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</si>
  <si>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</si>
  <si>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</si>
  <si>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</si>
  <si>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</si>
  <si>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</si>
  <si>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</si>
  <si>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</si>
  <si>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</si>
  <si>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</si>
  <si>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</si>
  <si>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</si>
  <si>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</si>
  <si>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</si>
  <si>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</si>
  <si>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</si>
  <si>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</si>
  <si>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</si>
  <si>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</si>
  <si>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</si>
  <si>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</si>
  <si>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</si>
  <si>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</si>
  <si>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</si>
  <si>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</si>
  <si>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</si>
  <si>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</si>
  <si>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</si>
  <si>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</si>
  <si>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</si>
  <si>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</si>
  <si>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</si>
  <si>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</si>
  <si>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</si>
  <si>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</si>
  <si>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</si>
  <si>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</si>
  <si>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</si>
  <si>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</si>
  <si>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</si>
  <si>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</si>
  <si>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</si>
  <si>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</si>
  <si>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</si>
  <si>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</si>
  <si>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</si>
  <si>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</si>
  <si>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</si>
  <si>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</si>
  <si>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</si>
  <si>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</si>
  <si>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</si>
  <si>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</si>
  <si>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</si>
  <si>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</si>
  <si>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</si>
  <si>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</si>
  <si>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</si>
  <si>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</si>
  <si>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</si>
  <si>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</si>
  <si>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</si>
  <si>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</si>
  <si>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</si>
  <si>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</si>
  <si>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</si>
  <si>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</si>
  <si>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</si>
  <si>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</si>
  <si>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</si>
  <si>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</si>
  <si>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</si>
  <si>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</si>
  <si>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</si>
  <si>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</si>
  <si>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</si>
  <si>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</si>
  <si>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</si>
  <si>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</si>
  <si>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</si>
  <si>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</si>
  <si>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</si>
  <si>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</si>
  <si>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</si>
  <si>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</si>
  <si>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</si>
  <si>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</si>
  <si>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</si>
  <si>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</si>
  <si>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</si>
  <si>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</si>
  <si>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</si>
  <si>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</si>
  <si>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</si>
  <si>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</si>
  <si>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</si>
  <si>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</si>
  <si>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</si>
  <si>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</si>
  <si>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</si>
  <si>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</si>
  <si>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</si>
  <si>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</si>
  <si>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</si>
  <si>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</si>
  <si>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</si>
  <si>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</si>
  <si>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</si>
  <si>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</si>
  <si>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</si>
  <si>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</si>
  <si>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</si>
  <si>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</si>
  <si>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</si>
  <si>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</si>
  <si>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</si>
  <si>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</si>
  <si>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</si>
  <si>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</si>
  <si>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</si>
  <si>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</si>
  <si>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</si>
  <si>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</si>
  <si>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</si>
  <si>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</si>
  <si>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</si>
  <si>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</si>
  <si>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</si>
  <si>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</si>
  <si>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</si>
  <si>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</si>
  <si>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</si>
  <si>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</si>
  <si>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</si>
  <si>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</si>
  <si>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</si>
  <si>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</si>
  <si>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</si>
  <si>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</si>
  <si>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</si>
  <si>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</si>
  <si>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</si>
  <si>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</si>
  <si>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</si>
  <si>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</si>
  <si>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</si>
  <si>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</si>
  <si>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</si>
  <si>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</si>
  <si>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</si>
  <si>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</si>
  <si>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</si>
  <si>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</si>
  <si>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</si>
  <si>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</si>
  <si>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</si>
  <si>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</si>
  <si>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</si>
  <si>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</si>
  <si>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</si>
  <si>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</si>
  <si>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</si>
  <si>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</si>
  <si>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</si>
  <si>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</si>
  <si>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</si>
  <si>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</si>
  <si>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</si>
  <si>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</si>
  <si>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</si>
  <si>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</si>
  <si>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</si>
  <si>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</si>
  <si>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</si>
  <si>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</si>
  <si>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</si>
  <si>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</si>
  <si>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</si>
  <si>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</si>
  <si>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</si>
  <si>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</si>
  <si>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</si>
  <si>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</si>
  <si>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</si>
  <si>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</si>
  <si>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</si>
  <si>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</si>
  <si>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</si>
  <si>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</si>
  <si>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</si>
  <si>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</si>
  <si>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</si>
  <si>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</si>
  <si>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</si>
  <si>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</si>
  <si>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</si>
  <si>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</si>
  <si>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</si>
  <si>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</si>
  <si>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</si>
  <si>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</si>
  <si>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</si>
  <si>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</si>
  <si>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</si>
  <si>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</si>
  <si>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</si>
  <si>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</si>
  <si>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</si>
  <si>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</si>
  <si>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</si>
  <si>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</si>
  <si>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</si>
  <si>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</si>
  <si>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</si>
  <si>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</si>
  <si>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</si>
  <si>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</si>
  <si>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</si>
  <si>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</si>
  <si>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</si>
  <si>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</si>
  <si>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</si>
  <si>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</si>
  <si>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</si>
  <si>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</si>
  <si>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</si>
  <si>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</si>
  <si>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</si>
  <si>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</si>
  <si>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</si>
  <si>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</si>
  <si>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</si>
  <si>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</si>
  <si>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</si>
  <si>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</si>
  <si>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</si>
  <si>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</si>
  <si>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</si>
  <si>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</si>
  <si>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</si>
  <si>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</si>
  <si>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</si>
  <si>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</si>
  <si>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</si>
  <si>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</si>
  <si>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</si>
  <si>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</si>
  <si>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</si>
  <si>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</si>
  <si>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</si>
  <si>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</si>
  <si>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</si>
  <si>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</si>
  <si>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</si>
  <si>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</si>
  <si>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</si>
  <si>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</si>
  <si>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</si>
  <si>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</si>
  <si>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</si>
  <si>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</si>
  <si>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</si>
  <si>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</si>
  <si>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</si>
  <si>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</si>
  <si>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</si>
  <si>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</si>
  <si>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</si>
  <si>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</si>
  <si>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</si>
  <si>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</si>
  <si>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</si>
  <si>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</si>
  <si>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</si>
  <si>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</si>
  <si>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</si>
  <si>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</si>
  <si>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</si>
  <si>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</si>
  <si>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</si>
  <si>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</si>
  <si>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</si>
  <si>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</si>
  <si>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</si>
  <si>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</si>
  <si>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</si>
  <si>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</si>
  <si>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</si>
  <si>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</si>
  <si>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</si>
  <si>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</si>
  <si>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</si>
  <si>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</si>
  <si>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</si>
  <si>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</si>
  <si>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</si>
  <si>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</si>
  <si>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</si>
  <si>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</si>
  <si>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</si>
  <si>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</si>
  <si>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</si>
  <si>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</si>
  <si>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</si>
  <si>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</si>
  <si>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</si>
  <si>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</si>
  <si>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</si>
  <si>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</si>
  <si>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</si>
  <si>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</si>
  <si>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</si>
  <si>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</si>
  <si>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</si>
  <si>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</si>
  <si>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</si>
  <si>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</si>
  <si>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</si>
  <si>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</si>
  <si>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</si>
  <si>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</si>
  <si>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</si>
  <si>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</si>
  <si>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</si>
  <si>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</si>
  <si>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</si>
  <si>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</si>
  <si>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</si>
  <si>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</si>
  <si>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</si>
  <si>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</si>
  <si>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</si>
  <si>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</si>
  <si>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</si>
  <si>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</si>
  <si>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</si>
  <si>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</si>
  <si>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</si>
  <si>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</si>
  <si>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</si>
  <si>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</si>
  <si>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</si>
  <si>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</si>
  <si>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</si>
  <si>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</si>
  <si>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</si>
  <si>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</si>
  <si>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</si>
  <si>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</si>
  <si>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</si>
  <si>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</si>
  <si>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</si>
  <si>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</si>
  <si>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</si>
  <si>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</si>
  <si>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</si>
  <si>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</si>
  <si>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</si>
  <si>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</si>
  <si>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</si>
  <si>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</si>
  <si>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</si>
  <si>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</si>
  <si>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</si>
  <si>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</si>
  <si>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</si>
  <si>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</si>
  <si>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</si>
  <si>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</si>
  <si>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</si>
  <si>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</si>
  <si>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</si>
  <si>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</si>
  <si>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</si>
  <si>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</si>
  <si>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</si>
  <si>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</si>
  <si>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</si>
  <si>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</si>
  <si>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</si>
  <si>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</si>
  <si>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</si>
  <si>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</si>
  <si>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</si>
  <si>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</si>
  <si>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</si>
  <si>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</si>
  <si>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</si>
  <si>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</si>
  <si>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</si>
  <si>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</si>
  <si>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</si>
  <si>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</si>
  <si>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</si>
  <si>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</si>
  <si>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</si>
  <si>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</si>
  <si>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</si>
  <si>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</si>
  <si>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</si>
  <si>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</si>
  <si>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</si>
  <si>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</si>
  <si>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</si>
  <si>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</si>
  <si>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</si>
  <si>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</si>
  <si>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</si>
  <si>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</si>
  <si>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</si>
  <si>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</si>
  <si>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</si>
  <si>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</si>
  <si>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</si>
  <si>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</si>
  <si>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</si>
  <si>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</si>
  <si>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</si>
  <si>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</si>
  <si>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</si>
  <si>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</si>
  <si>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</si>
  <si>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</si>
  <si>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</si>
  <si>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</si>
  <si>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</si>
  <si>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</si>
  <si>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</si>
  <si>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</si>
  <si>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</si>
  <si>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</si>
  <si>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</si>
  <si>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</si>
  <si>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</si>
  <si>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</si>
  <si>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</si>
  <si>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</si>
  <si>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</si>
  <si>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</si>
  <si>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</si>
  <si>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</si>
  <si>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</si>
  <si>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</si>
  <si>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</si>
  <si>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</si>
  <si>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</si>
  <si>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</si>
  <si>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</si>
  <si>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</si>
  <si>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</si>
  <si>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</si>
  <si>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</si>
  <si>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</si>
  <si>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</si>
  <si>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</si>
  <si>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</si>
  <si>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</si>
  <si>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</si>
  <si>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</si>
  <si>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</si>
  <si>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</si>
  <si>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</si>
  <si>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</si>
  <si>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</si>
  <si>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</si>
  <si>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</si>
  <si>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</si>
  <si>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</si>
  <si>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</si>
  <si>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</si>
  <si>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</si>
  <si>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</si>
  <si>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</si>
  <si>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</si>
  <si>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</si>
  <si>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</si>
  <si>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</si>
  <si>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</si>
  <si>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</si>
  <si>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</si>
  <si>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</si>
  <si>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</si>
  <si>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</si>
  <si>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</si>
  <si>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</si>
  <si>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</si>
  <si>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</si>
  <si>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</si>
  <si>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</si>
  <si>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</si>
  <si>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</si>
  <si>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</si>
  <si>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</si>
  <si>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</si>
  <si>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</si>
  <si>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</si>
  <si>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</si>
  <si>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</si>
  <si>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</si>
  <si>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</si>
  <si>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</si>
  <si>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</si>
  <si>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</si>
  <si>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</si>
  <si>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</si>
  <si>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</si>
  <si>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</si>
  <si>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</si>
  <si>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</si>
  <si>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</si>
  <si>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</si>
  <si>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</si>
  <si>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</si>
  <si>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</si>
  <si>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</si>
  <si>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</si>
  <si>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</si>
  <si>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</si>
  <si>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</si>
  <si>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</si>
  <si>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</si>
  <si>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</si>
  <si>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</si>
  <si>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</si>
  <si>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</si>
  <si>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</si>
  <si>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</si>
  <si>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</si>
  <si>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</si>
  <si>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</si>
  <si>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</si>
  <si>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</si>
  <si>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</si>
  <si>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</si>
  <si>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</si>
  <si>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</si>
  <si>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</si>
  <si>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</si>
  <si>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</si>
  <si>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</si>
  <si>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</si>
  <si>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</si>
  <si>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</si>
  <si>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</si>
  <si>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</si>
  <si>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</si>
  <si>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</si>
  <si>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</si>
  <si>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</si>
  <si>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</si>
  <si>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</si>
  <si>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</si>
  <si>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</si>
  <si>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</si>
  <si>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</si>
  <si>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</si>
  <si>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</si>
  <si>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</si>
  <si>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</si>
  <si>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</si>
  <si>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</si>
  <si>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</si>
  <si>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</si>
  <si>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</si>
  <si>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</si>
  <si>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</si>
  <si>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</si>
  <si>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</si>
  <si>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</si>
  <si>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</si>
  <si>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</si>
  <si>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</si>
  <si>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</si>
  <si>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</si>
  <si>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</si>
  <si>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</si>
  <si>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</si>
  <si>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</si>
  <si>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</si>
  <si>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</si>
  <si>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</si>
  <si>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</si>
  <si>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</si>
  <si>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</si>
  <si>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</si>
  <si>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</si>
  <si>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</si>
  <si>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</si>
  <si>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</si>
  <si>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</si>
  <si>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</si>
  <si>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</si>
  <si>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</si>
  <si>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</si>
  <si>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</si>
  <si>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</si>
  <si>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</si>
  <si>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</si>
  <si>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</si>
  <si>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</si>
  <si>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</si>
  <si>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</si>
  <si>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</si>
  <si>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</si>
  <si>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</si>
  <si>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</si>
  <si>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</si>
  <si>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</si>
  <si>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</si>
  <si>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</si>
  <si>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</si>
  <si>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</si>
  <si>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</si>
  <si>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</si>
  <si>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</si>
  <si>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</si>
  <si>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</si>
  <si>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</si>
  <si>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</si>
  <si>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</si>
  <si>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</si>
  <si>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</si>
  <si>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</si>
  <si>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</si>
  <si>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</si>
  <si>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</si>
  <si>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</si>
  <si>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</si>
  <si>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</si>
  <si>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</si>
  <si>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</si>
  <si>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</si>
  <si>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</si>
  <si>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</si>
  <si>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</si>
  <si>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</si>
  <si>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</si>
  <si>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</si>
  <si>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</si>
  <si>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</si>
  <si>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</si>
  <si>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</si>
  <si>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</si>
  <si>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</si>
  <si>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</si>
  <si>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</si>
  <si>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</si>
  <si>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</si>
  <si>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</si>
  <si>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</si>
  <si>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</si>
  <si>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</si>
  <si>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</si>
  <si>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</si>
  <si>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</si>
  <si>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</si>
  <si>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</si>
  <si>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</si>
  <si>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</si>
  <si>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</si>
  <si>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</si>
  <si>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</si>
  <si>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</si>
  <si>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</si>
  <si>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</si>
  <si>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</si>
  <si>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</si>
  <si>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</si>
  <si>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</si>
  <si>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</si>
  <si>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</si>
  <si>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</si>
  <si>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</si>
  <si>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</si>
  <si>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</si>
  <si>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</si>
  <si>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</si>
  <si>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</si>
  <si>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</si>
  <si>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</si>
  <si>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</si>
  <si>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</si>
  <si>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</si>
  <si>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</si>
  <si>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</si>
  <si>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</si>
  <si>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</si>
  <si>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</si>
  <si>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</si>
  <si>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</si>
  <si>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</si>
  <si>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</si>
  <si>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</si>
  <si>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</si>
  <si>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</si>
  <si>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</si>
  <si>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</si>
  <si>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</si>
  <si>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</si>
  <si>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</si>
  <si>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</si>
  <si>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</si>
  <si>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</si>
  <si>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</si>
  <si>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</si>
  <si>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</si>
  <si>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</si>
  <si>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</si>
  <si>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</si>
  <si>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</si>
  <si>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</si>
  <si>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</si>
  <si>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</si>
  <si>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</si>
  <si>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</si>
  <si>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</si>
  <si>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</si>
  <si>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</si>
  <si>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</si>
  <si>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</si>
  <si>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</si>
  <si>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</si>
  <si>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</si>
  <si>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</si>
  <si>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</si>
  <si>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</si>
  <si>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</si>
  <si>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</si>
  <si>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</si>
  <si>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</si>
  <si>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</si>
  <si>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</si>
  <si>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</si>
  <si>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</si>
  <si>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</si>
  <si>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</si>
  <si>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</si>
  <si>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</si>
  <si>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</si>
  <si>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</si>
  <si>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</si>
  <si>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</si>
  <si>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</si>
  <si>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</si>
  <si>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</si>
  <si>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</si>
  <si>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</si>
  <si>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</si>
  <si>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</si>
  <si>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</si>
  <si>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</si>
  <si>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</si>
  <si>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</si>
  <si>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</si>
  <si>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</si>
  <si>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</si>
  <si>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</si>
  <si>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</si>
  <si>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</si>
  <si>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</si>
  <si>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</si>
  <si>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</si>
  <si>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</si>
  <si>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</si>
  <si>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</si>
  <si>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</si>
  <si>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</si>
  <si>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</si>
  <si>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</si>
  <si>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</si>
  <si>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</si>
  <si>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</si>
  <si>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</si>
  <si>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</si>
  <si>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</si>
  <si>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</si>
  <si>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</si>
  <si>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</si>
  <si>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</si>
  <si>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</si>
  <si>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</si>
  <si>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</si>
  <si>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</si>
  <si>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</si>
  <si>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</si>
  <si>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</si>
  <si>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</si>
  <si>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</si>
  <si>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</si>
  <si>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</si>
  <si>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</si>
  <si>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</si>
  <si>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</si>
  <si>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</si>
  <si>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</si>
  <si>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</si>
  <si>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</si>
  <si>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</si>
  <si>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</si>
  <si>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</si>
  <si>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</si>
  <si>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</si>
  <si>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</si>
  <si>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</si>
  <si>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</si>
  <si>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</si>
  <si>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</si>
  <si>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</si>
  <si>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</si>
  <si>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</si>
  <si>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</si>
  <si>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</si>
  <si>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</si>
  <si>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</si>
  <si>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</si>
  <si>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</si>
  <si>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</si>
  <si>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</si>
  <si>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</si>
  <si>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</si>
  <si>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</si>
  <si>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</si>
  <si>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</si>
  <si>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</si>
  <si>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</si>
  <si>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</si>
  <si>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</si>
  <si>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</si>
  <si>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</si>
  <si>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</si>
  <si>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</si>
  <si>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</si>
  <si>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</si>
  <si>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</si>
  <si>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</si>
  <si>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</si>
  <si>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</si>
  <si>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</si>
  <si>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</si>
  <si>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</si>
  <si>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</si>
  <si>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</si>
  <si>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</si>
  <si>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</si>
  <si>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</si>
  <si>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</si>
  <si>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</si>
  <si>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</si>
  <si>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</si>
  <si>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</si>
  <si>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</si>
  <si>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</si>
  <si>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</si>
  <si>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</si>
  <si>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</si>
  <si>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</si>
  <si>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</si>
  <si>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</si>
  <si>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</si>
  <si>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</si>
  <si>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</si>
  <si>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</si>
  <si>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</si>
  <si>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</si>
  <si>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</si>
  <si>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</si>
  <si>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</si>
  <si>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</si>
  <si>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</si>
  <si>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</si>
  <si>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</si>
  <si>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</si>
  <si>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</si>
  <si>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</si>
  <si>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</si>
  <si>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</si>
  <si>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</si>
  <si>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</si>
  <si>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</si>
  <si>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</si>
  <si>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</si>
  <si>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</si>
  <si>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</si>
  <si>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</si>
  <si>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</si>
  <si>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</si>
  <si>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</si>
  <si>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</si>
  <si>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</si>
  <si>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</si>
  <si>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</si>
  <si>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</si>
  <si>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</si>
  <si>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</si>
  <si>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</si>
  <si>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</si>
  <si>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</si>
  <si>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</si>
  <si>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</si>
  <si>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</si>
  <si>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</si>
  <si>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</si>
  <si>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</si>
  <si>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</si>
  <si>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</si>
  <si>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</si>
  <si>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</si>
  <si>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</si>
  <si>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</si>
  <si>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</si>
  <si>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</si>
  <si>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</si>
  <si>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</si>
  <si>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</si>
  <si>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</si>
  <si>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</si>
  <si>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</si>
  <si>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</si>
  <si>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</si>
  <si>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</si>
  <si>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</si>
  <si>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</si>
  <si>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</si>
  <si>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</si>
  <si>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</si>
  <si>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</si>
  <si>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</si>
  <si>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</si>
  <si>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</si>
  <si>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</si>
  <si>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</si>
  <si>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</si>
  <si>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</si>
  <si>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</si>
  <si>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</si>
  <si>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</si>
  <si>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</si>
  <si>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</si>
  <si>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</si>
  <si>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</si>
  <si>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</si>
  <si>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</si>
  <si>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</si>
  <si>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</si>
  <si>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</si>
  <si>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</si>
  <si>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</si>
  <si>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</si>
  <si>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</si>
  <si>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</si>
  <si>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</si>
  <si>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</si>
  <si>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</si>
  <si>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</si>
  <si>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</si>
  <si>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</si>
  <si>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</si>
  <si>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</si>
  <si>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</si>
  <si>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</si>
  <si>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</si>
  <si>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</si>
  <si>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</si>
  <si>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</si>
  <si>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</si>
  <si>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</si>
  <si>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</si>
  <si>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</si>
  <si>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</si>
  <si>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</si>
  <si>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</si>
  <si>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</si>
  <si>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</si>
  <si>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</si>
  <si>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</si>
  <si>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</si>
  <si>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</si>
  <si>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</si>
  <si>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</si>
  <si>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</si>
  <si>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</si>
  <si>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</si>
  <si>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</si>
  <si>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</si>
  <si>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</si>
  <si>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</si>
  <si>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</si>
  <si>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</si>
  <si>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</si>
  <si>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</si>
  <si>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</si>
  <si>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</si>
  <si>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</si>
  <si>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</si>
  <si>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</si>
  <si>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</si>
  <si>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</si>
  <si>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</si>
  <si>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</si>
  <si>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</si>
  <si>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</si>
  <si>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</si>
  <si>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</si>
  <si>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</si>
  <si>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</si>
  <si>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</si>
  <si>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</si>
  <si>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</si>
  <si>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</si>
  <si>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</si>
  <si>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</si>
  <si>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</si>
  <si>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</si>
  <si>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</si>
  <si>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</si>
  <si>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</si>
  <si>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</si>
  <si>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</si>
  <si>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</si>
  <si>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</si>
  <si>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</si>
  <si>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</si>
  <si>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</si>
  <si>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</si>
  <si>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</si>
  <si>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</si>
  <si>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</si>
  <si>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</si>
  <si>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</si>
  <si>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</si>
  <si>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</si>
  <si>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</si>
  <si>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</si>
  <si>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</si>
  <si>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</si>
  <si>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</si>
  <si>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</si>
  <si>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</si>
  <si>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</si>
  <si>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</si>
  <si>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</si>
  <si>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</si>
  <si>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</si>
  <si>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</si>
  <si>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</si>
  <si>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</si>
  <si>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</si>
  <si>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</si>
  <si>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</si>
  <si>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</si>
  <si>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</si>
  <si>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</si>
  <si>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</si>
  <si>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</si>
  <si>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</si>
  <si>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</si>
  <si>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</si>
  <si>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</si>
  <si>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</si>
  <si>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</si>
  <si>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</si>
  <si>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</si>
  <si>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</si>
  <si>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</si>
  <si>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</si>
  <si>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</si>
  <si>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</si>
  <si>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</si>
  <si>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</si>
  <si>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</si>
  <si>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</si>
  <si>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</si>
  <si>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</si>
  <si>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</si>
  <si>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</si>
  <si>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</si>
  <si>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</si>
  <si>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</si>
  <si>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</si>
  <si>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</si>
  <si>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</si>
  <si>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</si>
  <si>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</si>
  <si>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</si>
  <si>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</si>
  <si>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</si>
  <si>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</si>
  <si>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</si>
  <si>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</si>
  <si>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</si>
  <si>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</si>
  <si>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</si>
  <si>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</si>
  <si>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</si>
  <si>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</si>
  <si>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</si>
  <si>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</si>
  <si>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</si>
  <si>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</si>
  <si>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</si>
  <si>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</si>
  <si>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</si>
  <si>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</si>
  <si>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</si>
  <si>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</si>
  <si>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</si>
  <si>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</si>
  <si>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</si>
  <si>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</si>
  <si>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</si>
  <si>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</si>
  <si>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</si>
  <si>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</si>
  <si>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</si>
  <si>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</si>
  <si>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</si>
  <si>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</si>
  <si>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</si>
  <si>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</si>
  <si>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</si>
  <si>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</si>
  <si>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</si>
  <si>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</si>
  <si>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</si>
  <si>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</si>
  <si>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</si>
  <si>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</si>
  <si>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</si>
  <si>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</si>
  <si>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</si>
  <si>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</si>
  <si>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</si>
  <si>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</si>
  <si>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</si>
  <si>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</si>
  <si>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</si>
  <si>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</si>
  <si>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</si>
  <si>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</si>
  <si>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</si>
  <si>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</si>
  <si>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</si>
  <si>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</si>
  <si>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</si>
  <si>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</si>
  <si>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</si>
  <si>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</si>
  <si>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</si>
  <si>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</si>
  <si>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</si>
  <si>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</si>
  <si>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</si>
  <si>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</si>
  <si>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</si>
  <si>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</si>
  <si>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</si>
  <si>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</si>
  <si>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</si>
  <si>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</si>
  <si>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</si>
  <si>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</si>
  <si>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</si>
  <si>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</si>
  <si>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</si>
  <si>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</si>
  <si>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</si>
  <si>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</si>
  <si>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</si>
  <si>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</si>
  <si>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</si>
  <si>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</si>
  <si>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</si>
  <si>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</si>
  <si>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</si>
  <si>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</si>
  <si>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</si>
  <si>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</si>
  <si>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</si>
  <si>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</si>
  <si>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</si>
  <si>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</si>
  <si>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</si>
  <si>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</si>
  <si>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</si>
  <si>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</si>
  <si>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</si>
  <si>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</si>
  <si>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</si>
  <si>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</si>
  <si>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</si>
  <si>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</si>
  <si>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</si>
  <si>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</si>
  <si>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</si>
  <si>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</si>
  <si>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</si>
  <si>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</si>
  <si>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</si>
  <si>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</si>
  <si>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</si>
  <si>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</si>
  <si>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</si>
  <si>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</si>
  <si>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</si>
  <si>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</si>
  <si>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</si>
  <si>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</si>
  <si>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</si>
  <si>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</si>
  <si>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</si>
  <si>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</si>
  <si>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</si>
  <si>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</si>
  <si>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</si>
  <si>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</si>
  <si>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</si>
  <si>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</si>
  <si>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</si>
  <si>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</si>
  <si>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</si>
  <si>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</si>
  <si>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</si>
  <si>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</si>
  <si>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</si>
  <si>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</si>
  <si>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</si>
  <si>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</si>
  <si>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</si>
  <si>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</si>
  <si>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</si>
  <si>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</si>
  <si>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</si>
  <si>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</si>
  <si>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</si>
  <si>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</si>
  <si>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</si>
  <si>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</si>
  <si>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</si>
  <si>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</si>
  <si>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</si>
  <si>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</si>
  <si>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</si>
  <si>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</si>
  <si>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</si>
  <si>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</si>
  <si>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</si>
  <si>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</si>
  <si>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</si>
  <si>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</si>
  <si>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</si>
  <si>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</si>
  <si>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</si>
  <si>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</si>
  <si>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</si>
  <si>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</si>
  <si>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</si>
  <si>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</si>
  <si>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</si>
  <si>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</si>
  <si>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</si>
  <si>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</si>
  <si>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</si>
  <si>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</si>
  <si>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</si>
  <si>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</si>
  <si>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</si>
  <si>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</si>
  <si>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</si>
  <si>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</si>
  <si>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</si>
  <si>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</si>
  <si>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</si>
  <si>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</si>
  <si>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</si>
  <si>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</si>
  <si>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</si>
  <si>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</si>
  <si>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</si>
  <si>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</si>
  <si>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</si>
  <si>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</si>
  <si>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</si>
  <si>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</si>
  <si>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</si>
  <si>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</si>
  <si>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</si>
  <si>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</si>
  <si>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</si>
  <si>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</si>
  <si>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</si>
  <si>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</si>
  <si>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</si>
  <si>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</si>
  <si>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</si>
  <si>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</si>
  <si>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</si>
  <si>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</si>
  <si>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</si>
  <si>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</si>
  <si>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</si>
  <si>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</si>
  <si>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</si>
  <si>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</si>
  <si>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</si>
  <si>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</si>
  <si>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</si>
  <si>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</si>
  <si>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</si>
  <si>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</si>
  <si>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</si>
  <si>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</si>
  <si>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</si>
  <si>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</si>
  <si>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</si>
  <si>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</si>
  <si>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</si>
  <si>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</si>
  <si>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</si>
  <si>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</si>
  <si>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</si>
  <si>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</si>
  <si>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</si>
  <si>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</si>
  <si>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</si>
  <si>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</si>
  <si>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</si>
  <si>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</si>
  <si>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</si>
  <si>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</si>
  <si>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</si>
  <si>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</si>
  <si>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</si>
  <si>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</si>
  <si>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</si>
  <si>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</si>
  <si>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</si>
  <si>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</si>
  <si>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</si>
  <si>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</si>
  <si>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</si>
  <si>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</si>
  <si>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</si>
  <si>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</si>
  <si>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</si>
  <si>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</si>
  <si>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</si>
  <si>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</si>
  <si>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</si>
  <si>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</si>
  <si>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</si>
  <si>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</si>
  <si>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</si>
  <si>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</si>
  <si>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</si>
  <si>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</si>
  <si>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</si>
  <si>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</si>
  <si>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</si>
  <si>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</si>
  <si>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</si>
  <si>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</si>
  <si>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</si>
  <si>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</si>
  <si>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</si>
  <si>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</si>
  <si>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</si>
  <si>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</si>
  <si>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</si>
  <si>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</si>
  <si>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</si>
  <si>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</si>
  <si>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</si>
  <si>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</si>
  <si>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</si>
  <si>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</si>
  <si>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</si>
  <si>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</si>
  <si>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</si>
  <si>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</si>
  <si>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</si>
  <si>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</si>
  <si>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</si>
  <si>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</si>
  <si>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</si>
  <si>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</si>
  <si>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</si>
  <si>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</si>
  <si>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</si>
  <si>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</si>
  <si>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</si>
  <si>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</si>
  <si>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</si>
  <si>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</si>
  <si>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</si>
  <si>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</si>
  <si>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</si>
  <si>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</si>
  <si>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</si>
  <si>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</si>
  <si>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</si>
  <si>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</si>
  <si>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</si>
  <si>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</si>
  <si>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</si>
  <si>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</si>
  <si>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</si>
  <si>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</si>
  <si>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</si>
  <si>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</si>
  <si>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</si>
  <si>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</si>
  <si>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</si>
  <si>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</si>
  <si>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</si>
  <si>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</si>
  <si>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</si>
  <si>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</si>
  <si>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</si>
  <si>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</si>
  <si>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</si>
  <si>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</si>
  <si>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</si>
  <si>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</si>
  <si>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</si>
  <si>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</si>
  <si>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</si>
  <si>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</si>
  <si>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</si>
  <si>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</si>
  <si>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</si>
  <si>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</si>
  <si>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</si>
  <si>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</si>
  <si>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</si>
  <si>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</si>
  <si>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</si>
  <si>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</si>
  <si>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</si>
  <si>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</si>
  <si>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</si>
  <si>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</si>
  <si>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</si>
  <si>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</si>
  <si>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</si>
  <si>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</si>
  <si>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</si>
  <si>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</si>
  <si>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</si>
  <si>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</si>
  <si>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</si>
  <si>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</si>
  <si>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</si>
  <si>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</si>
  <si>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</si>
  <si>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</si>
  <si>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</si>
  <si>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</si>
  <si>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</si>
  <si>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</si>
  <si>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</si>
  <si>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</si>
  <si>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</si>
  <si>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</si>
  <si>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</si>
  <si>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</si>
  <si>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</si>
  <si>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</si>
  <si>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</si>
  <si>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</si>
  <si>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</si>
  <si>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</si>
  <si>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</si>
  <si>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</si>
  <si>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</si>
  <si>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</si>
  <si>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</si>
  <si>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</si>
  <si>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</si>
  <si>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</si>
  <si>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</si>
  <si>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</si>
  <si>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</si>
  <si>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</si>
  <si>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</si>
  <si>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</si>
  <si>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</si>
  <si>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</si>
  <si>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</si>
  <si>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</si>
  <si>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</si>
  <si>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</si>
  <si>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</si>
  <si>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</si>
  <si>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</si>
  <si>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</si>
  <si>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</si>
  <si>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</si>
  <si>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</si>
  <si>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</si>
  <si>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</si>
  <si>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</si>
  <si>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</si>
  <si>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</si>
  <si>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</si>
  <si>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</si>
  <si>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</si>
  <si>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</si>
  <si>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</si>
  <si>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</si>
  <si>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</si>
  <si>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</si>
  <si>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</si>
  <si>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</si>
  <si>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</si>
  <si>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</si>
  <si>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</si>
  <si>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</si>
  <si>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</si>
  <si>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</si>
  <si>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</si>
  <si>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</si>
  <si>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</si>
  <si>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</si>
  <si>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</si>
  <si>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</si>
  <si>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</si>
  <si>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</si>
  <si>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</si>
  <si>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</si>
  <si>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</si>
  <si>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</si>
  <si>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</si>
  <si>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</si>
  <si>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</si>
  <si>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</si>
  <si>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</si>
  <si>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</si>
  <si>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</si>
  <si>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</si>
  <si>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</si>
  <si>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</si>
  <si>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</si>
  <si>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</si>
  <si>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</si>
  <si>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</si>
  <si>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</si>
  <si>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</si>
  <si>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</si>
  <si>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</si>
  <si>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</si>
  <si>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</si>
  <si>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</si>
  <si>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</si>
  <si>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</si>
  <si>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</si>
  <si>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</si>
  <si>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</si>
  <si>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</si>
  <si>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</si>
  <si>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</si>
  <si>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</si>
  <si>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</si>
  <si>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</si>
  <si>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</si>
  <si>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</si>
  <si>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</si>
  <si>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</si>
  <si>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</si>
  <si>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</si>
  <si>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</si>
  <si>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</si>
  <si>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</si>
  <si>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</si>
  <si>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</si>
  <si>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</si>
  <si>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</si>
  <si>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</si>
  <si>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</si>
  <si>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</si>
  <si>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</si>
  <si>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</si>
  <si>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</si>
  <si>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</si>
  <si>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</si>
  <si>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</si>
  <si>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</si>
  <si>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</si>
  <si>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</si>
  <si>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</si>
  <si>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</si>
  <si>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</si>
  <si>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</si>
  <si>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</si>
  <si>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</si>
  <si>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</si>
  <si>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</si>
  <si>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</si>
  <si>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</si>
  <si>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</si>
  <si>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</si>
  <si>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</si>
  <si>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</si>
  <si>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</si>
  <si>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</si>
  <si>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</si>
  <si>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</si>
  <si>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</si>
  <si>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</si>
  <si>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</si>
  <si>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</si>
  <si>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</si>
  <si>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</si>
  <si>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</si>
  <si>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</si>
  <si>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</si>
  <si>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</si>
  <si>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</si>
  <si>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</si>
  <si>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</si>
  <si>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</si>
  <si>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</si>
  <si>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</si>
  <si>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</si>
  <si>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</si>
  <si>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</si>
  <si>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</si>
  <si>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</si>
  <si>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</si>
  <si>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</si>
  <si>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</si>
  <si>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</si>
  <si>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</si>
  <si>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</si>
  <si>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</si>
  <si>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</si>
  <si>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</si>
  <si>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</si>
  <si>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</si>
  <si>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</si>
  <si>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</si>
  <si>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</si>
  <si>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</si>
  <si>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</si>
  <si>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</si>
  <si>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</si>
  <si>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</si>
  <si>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</si>
  <si>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</si>
  <si>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</si>
  <si>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</si>
  <si>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</si>
  <si>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</si>
  <si>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</si>
  <si>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</si>
  <si>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</si>
  <si>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</si>
  <si>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</si>
  <si>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</si>
  <si>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</si>
  <si>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</si>
  <si>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</si>
  <si>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</si>
  <si>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</si>
  <si>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</si>
  <si>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</si>
  <si>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</si>
  <si>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</si>
  <si>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</si>
  <si>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</si>
  <si>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</si>
  <si>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</si>
  <si>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</si>
  <si>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</si>
  <si>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</si>
  <si>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</si>
  <si>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</si>
  <si>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</si>
  <si>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</si>
  <si>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</si>
  <si>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</si>
  <si>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</si>
  <si>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</si>
  <si>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</si>
  <si>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</si>
  <si>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</si>
  <si>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</si>
  <si>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</si>
  <si>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</si>
  <si>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</si>
  <si>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</si>
  <si>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</si>
  <si>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</si>
  <si>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</si>
  <si>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</si>
  <si>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</si>
  <si>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</si>
  <si>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</si>
  <si>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</si>
  <si>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</si>
  <si>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</si>
  <si>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</si>
  <si>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</si>
  <si>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</si>
  <si>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</si>
  <si>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</si>
  <si>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</si>
  <si>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</si>
  <si>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</si>
  <si>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</si>
  <si>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</si>
  <si>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</si>
  <si>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</si>
  <si>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</si>
  <si>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</si>
  <si>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</si>
  <si>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</si>
  <si>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</si>
  <si>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</si>
  <si>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</si>
  <si>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</si>
  <si>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</si>
  <si>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</si>
  <si>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</si>
  <si>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</si>
  <si>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</si>
  <si>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</si>
  <si>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</si>
  <si>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</si>
  <si>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</si>
  <si>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</si>
  <si>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</si>
  <si>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</si>
  <si>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</si>
  <si>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</si>
  <si>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</si>
  <si>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</si>
  <si>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</si>
  <si>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</si>
  <si>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</si>
  <si>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</si>
  <si>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</si>
  <si>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</si>
  <si>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</si>
  <si>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</si>
  <si>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</si>
  <si>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</si>
  <si>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</si>
  <si>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</si>
  <si>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</si>
  <si>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</si>
  <si>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</si>
  <si>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</si>
  <si>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</si>
  <si>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</si>
  <si>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</si>
  <si>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</si>
  <si>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</si>
  <si>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</si>
  <si>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</si>
  <si>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</si>
  <si>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</si>
  <si>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</si>
  <si>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</si>
  <si>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</si>
  <si>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</si>
  <si>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</si>
  <si>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</si>
  <si>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</si>
  <si>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</si>
  <si>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</si>
  <si>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</si>
  <si>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</si>
  <si>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</si>
  <si>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</si>
  <si>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</si>
  <si>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</si>
  <si>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</si>
  <si>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</si>
  <si>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</si>
  <si>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</si>
  <si>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</si>
  <si>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</si>
  <si>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</si>
  <si>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</si>
  <si>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</si>
  <si>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</si>
  <si>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</si>
  <si>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</si>
  <si>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</si>
  <si>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</si>
  <si>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</si>
  <si>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</si>
  <si>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</si>
  <si>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</si>
  <si>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</si>
  <si>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</si>
  <si>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</si>
  <si>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</si>
  <si>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</si>
  <si>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</si>
  <si>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</si>
  <si>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</si>
  <si>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</si>
  <si>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</si>
  <si>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</si>
  <si>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</si>
  <si>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</si>
  <si>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</si>
  <si>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</si>
  <si>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</si>
  <si>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</si>
  <si>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</si>
  <si>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</si>
  <si>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</si>
  <si>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</si>
  <si>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</si>
  <si>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</si>
  <si>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</si>
  <si>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</si>
  <si>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</si>
  <si>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</si>
  <si>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</si>
  <si>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</si>
  <si>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</si>
  <si>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</si>
  <si>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</si>
  <si>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</si>
  <si>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</si>
  <si>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</si>
  <si>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</si>
  <si>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</si>
  <si>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</si>
  <si>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</si>
  <si>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</si>
  <si>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</si>
  <si>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</si>
  <si>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</si>
  <si>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</si>
  <si>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</si>
  <si>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</si>
  <si>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</si>
  <si>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</si>
  <si>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</si>
  <si>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</si>
  <si>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</si>
  <si>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</si>
  <si>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</si>
  <si>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</si>
  <si>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</si>
  <si>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</si>
  <si>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</si>
  <si>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</si>
  <si>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</si>
  <si>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</si>
  <si>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</si>
  <si>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</si>
  <si>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</si>
  <si>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</si>
  <si>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</si>
  <si>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</si>
  <si>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</si>
  <si>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</si>
  <si>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</si>
  <si>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</si>
  <si>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</si>
  <si>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</si>
  <si>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</si>
  <si>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</si>
  <si>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</si>
  <si>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</si>
  <si>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</si>
  <si>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</si>
  <si>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</si>
  <si>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</si>
  <si>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</si>
  <si>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</si>
  <si>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</si>
  <si>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</si>
  <si>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</si>
  <si>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</si>
  <si>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</si>
  <si>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</si>
  <si>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</si>
  <si>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</si>
  <si>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</si>
  <si>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</si>
  <si>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</si>
  <si>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</si>
  <si>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</si>
  <si>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</si>
  <si>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</si>
  <si>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</si>
  <si>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</si>
  <si>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</si>
  <si>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</si>
  <si>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</si>
  <si>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</si>
  <si>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</si>
  <si>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</si>
  <si>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</si>
  <si>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</si>
  <si>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</si>
  <si>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</si>
  <si>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</si>
  <si>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</si>
  <si>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</si>
  <si>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</si>
  <si>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</si>
  <si>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</si>
  <si>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</si>
  <si>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</si>
  <si>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</si>
  <si>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</si>
  <si>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</si>
  <si>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</si>
  <si>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</si>
  <si>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</si>
  <si>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</si>
  <si>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</si>
  <si>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</si>
  <si>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</si>
  <si>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</si>
  <si>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</si>
  <si>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</si>
  <si>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</si>
  <si>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</si>
  <si>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</si>
  <si>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</si>
  <si>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</si>
  <si>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</si>
  <si>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</si>
  <si>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</si>
  <si>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</si>
  <si>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</si>
  <si>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</si>
  <si>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</si>
  <si>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</si>
  <si>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</si>
  <si>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</si>
  <si>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</si>
  <si>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</si>
  <si>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</si>
  <si>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</si>
  <si>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</si>
  <si>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</si>
  <si>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</si>
  <si>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</si>
  <si>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</si>
  <si>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</si>
  <si>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</si>
  <si>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</si>
  <si>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</si>
  <si>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</si>
  <si>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</si>
  <si>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</si>
  <si>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</si>
  <si>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</si>
  <si>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</si>
  <si>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</si>
  <si>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</si>
  <si>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</si>
  <si>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</si>
  <si>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</si>
  <si>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</si>
  <si>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</si>
  <si>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</si>
  <si>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</si>
  <si>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</si>
  <si>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</si>
  <si>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</si>
  <si>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</si>
  <si>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</si>
  <si>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</si>
  <si>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</si>
  <si>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</si>
  <si>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</si>
  <si>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</si>
  <si>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</si>
  <si>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</si>
  <si>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</si>
  <si>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</si>
  <si>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</si>
  <si>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</si>
  <si>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</si>
  <si>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</si>
  <si>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</si>
  <si>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</si>
  <si>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</si>
  <si>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</si>
  <si>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</si>
  <si>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</si>
  <si>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</si>
  <si>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</si>
  <si>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</si>
  <si>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</si>
  <si>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</si>
  <si>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</si>
  <si>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</si>
  <si>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</si>
  <si>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</si>
  <si>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</si>
  <si>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</si>
  <si>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</si>
  <si>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</si>
  <si>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</si>
  <si>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</si>
  <si>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</si>
  <si>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</si>
  <si>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</si>
  <si>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</si>
  <si>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</si>
  <si>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</si>
  <si>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</si>
  <si>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</si>
  <si>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</si>
  <si>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</si>
  <si>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</si>
  <si>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</si>
  <si>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</si>
  <si>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</si>
  <si>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</si>
  <si>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</si>
  <si>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</si>
  <si>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</si>
  <si>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</si>
  <si>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</si>
  <si>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</si>
  <si>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</si>
  <si>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</si>
  <si>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</si>
  <si>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</si>
  <si>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</si>
  <si>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</si>
  <si>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</si>
  <si>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</si>
  <si>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</si>
  <si>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</si>
  <si>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</si>
  <si>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</si>
  <si>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</si>
  <si>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</si>
  <si>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</si>
  <si>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</si>
  <si>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</si>
  <si>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</si>
  <si>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</si>
  <si>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</si>
  <si>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</si>
  <si>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</si>
  <si>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</si>
  <si>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</si>
  <si>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</si>
  <si>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</si>
  <si>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</si>
  <si>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</si>
  <si>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</si>
  <si>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</si>
  <si>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</si>
  <si>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</si>
  <si>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</si>
  <si>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</si>
  <si>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</si>
  <si>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</si>
  <si>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</si>
  <si>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</si>
  <si>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</si>
  <si>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</si>
  <si>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</si>
  <si>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</si>
  <si>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</si>
  <si>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</si>
  <si>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</si>
  <si>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</si>
  <si>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</si>
  <si>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</si>
  <si>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</si>
  <si>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</si>
  <si>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</si>
  <si>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</si>
  <si>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</si>
  <si>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</si>
  <si>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</si>
  <si>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</si>
  <si>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</si>
  <si>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</si>
  <si>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</si>
  <si>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</si>
  <si>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</si>
  <si>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</si>
  <si>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</si>
  <si>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</si>
  <si>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</si>
  <si>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</si>
  <si>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</si>
  <si>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</si>
  <si>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</si>
  <si>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</si>
  <si>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</si>
  <si>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</si>
  <si>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</si>
  <si>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</si>
  <si>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</si>
  <si>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</si>
  <si>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</si>
  <si>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</si>
  <si>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</si>
  <si>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</si>
  <si>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</si>
  <si>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</si>
  <si>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</si>
  <si>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</si>
  <si>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</si>
  <si>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</si>
  <si>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</si>
  <si>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</si>
  <si>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</si>
  <si>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</si>
  <si>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</si>
  <si>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</si>
  <si>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</si>
  <si>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</si>
  <si>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</si>
  <si>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</si>
  <si>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</si>
  <si>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</si>
  <si>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</si>
  <si>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</si>
  <si>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</si>
  <si>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</si>
  <si>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</si>
  <si>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</si>
  <si>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</si>
  <si>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</si>
  <si>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</si>
  <si>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</si>
  <si>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</si>
  <si>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</si>
  <si>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</si>
  <si>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</si>
  <si>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</si>
  <si>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</si>
  <si>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</si>
  <si>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</si>
  <si>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</si>
  <si>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</si>
  <si>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</si>
  <si>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</si>
  <si>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</si>
  <si>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</si>
  <si>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</si>
  <si>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</si>
  <si>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</si>
  <si>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</si>
  <si>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</si>
  <si>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</si>
  <si>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</si>
  <si>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</si>
  <si>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</si>
  <si>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</si>
  <si>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</si>
  <si>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</si>
  <si>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</si>
  <si>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</si>
  <si>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</si>
  <si>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</si>
  <si>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</si>
  <si>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</si>
  <si>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</si>
  <si>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</si>
  <si>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</si>
  <si>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</si>
  <si>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</si>
  <si>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</si>
  <si>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</si>
  <si>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</si>
  <si>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</si>
  <si>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</si>
  <si>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</si>
  <si>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</si>
  <si>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</si>
  <si>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</si>
  <si>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</si>
  <si>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</si>
  <si>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</si>
  <si>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</si>
  <si>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</si>
  <si>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</si>
  <si>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</si>
  <si>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</si>
  <si>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</si>
  <si>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</si>
  <si>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</si>
  <si>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</si>
  <si>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</si>
  <si>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</si>
  <si>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</si>
  <si>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</si>
  <si>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</si>
  <si>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</si>
  <si>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</si>
  <si>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</si>
  <si>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</si>
  <si>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</si>
  <si>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</si>
  <si>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</si>
  <si>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</si>
  <si>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</si>
  <si>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</si>
  <si>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</si>
  <si>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</si>
  <si>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</si>
  <si>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</si>
  <si>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</si>
  <si>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</si>
  <si>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</si>
  <si>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</si>
  <si>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</si>
  <si>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</si>
  <si>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</si>
  <si>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</si>
  <si>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</si>
  <si>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</si>
  <si>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</si>
  <si>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</si>
  <si>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</si>
  <si>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</si>
  <si>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</si>
  <si>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</si>
  <si>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</si>
  <si>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</si>
  <si>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</si>
  <si>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</si>
  <si>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</si>
  <si>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</si>
  <si>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</si>
  <si>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</si>
  <si>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</si>
  <si>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</si>
  <si>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</si>
  <si>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</si>
  <si>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</si>
  <si>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</si>
  <si>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</si>
  <si>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</si>
  <si>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</si>
  <si>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</si>
  <si>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</si>
  <si>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</si>
  <si>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</si>
  <si>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</si>
  <si>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</si>
  <si>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</si>
  <si>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</si>
  <si>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</si>
  <si>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</si>
  <si>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</si>
  <si>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</si>
  <si>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</si>
  <si>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</si>
  <si>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</si>
  <si>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</si>
  <si>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</si>
  <si>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</si>
  <si>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</si>
  <si>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</si>
  <si>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</si>
  <si>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</si>
  <si>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</si>
  <si>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</si>
  <si>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</si>
  <si>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</si>
  <si>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</si>
  <si>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</si>
  <si>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</si>
  <si>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</si>
  <si>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</si>
  <si>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</si>
  <si>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</si>
  <si>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</si>
  <si>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</si>
  <si>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</si>
  <si>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</si>
  <si>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</si>
  <si>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</si>
  <si>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</si>
  <si>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</si>
  <si>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</si>
  <si>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</si>
  <si>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</si>
  <si>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</si>
  <si>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</si>
  <si>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</si>
  <si>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</si>
  <si>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</si>
  <si>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</si>
  <si>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</si>
  <si>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</si>
  <si>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</si>
  <si>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</si>
  <si>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</si>
  <si>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</si>
  <si>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</si>
  <si>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</si>
  <si>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</si>
  <si>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</si>
  <si>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</si>
  <si>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</si>
  <si>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</si>
  <si>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</si>
  <si>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</si>
  <si>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</si>
  <si>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</si>
  <si>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</si>
  <si>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</si>
  <si>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</si>
  <si>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</si>
  <si>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</si>
  <si>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</si>
  <si>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</si>
  <si>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</si>
  <si>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</si>
  <si>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</si>
  <si>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</si>
  <si>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</si>
  <si>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</si>
  <si>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</si>
  <si>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</si>
  <si>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</si>
  <si>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</si>
  <si>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</si>
  <si>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</si>
  <si>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</si>
  <si>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</si>
  <si>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</si>
  <si>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</si>
  <si>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</si>
  <si>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</si>
  <si>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</si>
  <si>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</si>
  <si>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</si>
  <si>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</si>
  <si>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</si>
  <si>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</si>
  <si>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</si>
  <si>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</si>
  <si>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</si>
  <si>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</si>
  <si>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</si>
  <si>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</si>
  <si>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</si>
  <si>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</si>
  <si>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</si>
  <si>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</si>
  <si>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</si>
  <si>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</si>
  <si>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</si>
  <si>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</si>
  <si>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</si>
  <si>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</si>
  <si>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</si>
  <si>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</si>
  <si>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</si>
  <si>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</si>
  <si>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</si>
  <si>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</si>
  <si>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</si>
  <si>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</si>
  <si>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</si>
  <si>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</si>
  <si>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</si>
  <si>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</si>
  <si>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</si>
  <si>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</si>
  <si>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</si>
  <si>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</si>
  <si>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</si>
  <si>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</si>
  <si>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</si>
  <si>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</si>
  <si>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</si>
  <si>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</si>
  <si>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</si>
  <si>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</si>
  <si>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</si>
  <si>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</si>
  <si>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</si>
  <si>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</si>
  <si>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</si>
  <si>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</si>
  <si>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</si>
  <si>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</si>
  <si>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</si>
  <si>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</si>
  <si>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</si>
  <si>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</si>
  <si>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</si>
  <si>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</si>
  <si>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</si>
  <si>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</si>
  <si>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</si>
  <si>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</si>
  <si>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</si>
  <si>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</si>
  <si>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</si>
  <si>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</si>
  <si>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</si>
  <si>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</si>
  <si>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</si>
  <si>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</si>
  <si>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</si>
  <si>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</si>
  <si>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</si>
  <si>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</si>
  <si>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</si>
  <si>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</si>
  <si>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</si>
  <si>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</si>
  <si>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</si>
  <si>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</si>
  <si>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</si>
  <si>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</si>
  <si>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</si>
  <si>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</si>
  <si>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</si>
  <si>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</si>
  <si>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</si>
  <si>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</si>
  <si>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</si>
  <si>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</si>
  <si>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</si>
  <si>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</si>
  <si>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</si>
  <si>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</si>
  <si>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</si>
  <si>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</si>
  <si>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</si>
  <si>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</si>
  <si>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</si>
  <si>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</si>
  <si>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</si>
  <si>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</si>
  <si>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</si>
  <si>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</si>
  <si>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</si>
  <si>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</si>
  <si>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</si>
  <si>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</si>
  <si>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</si>
  <si>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</si>
  <si>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</si>
  <si>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</si>
  <si>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</si>
  <si>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</si>
  <si>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</si>
  <si>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</si>
  <si>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</si>
  <si>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</si>
  <si>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</si>
  <si>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</si>
  <si>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</si>
  <si>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</si>
  <si>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</si>
  <si>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</si>
  <si>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</si>
  <si>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</si>
  <si>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</si>
  <si>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</si>
  <si>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</si>
  <si>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</si>
  <si>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</si>
  <si>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</si>
  <si>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</si>
  <si>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</si>
  <si>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</si>
  <si>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</si>
  <si>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</si>
  <si>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</si>
  <si>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</si>
  <si>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</si>
  <si>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</si>
  <si>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</si>
  <si>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</si>
  <si>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</si>
  <si>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</si>
  <si>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</si>
  <si>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</si>
  <si>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</si>
  <si>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</si>
  <si>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</si>
  <si>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</si>
  <si>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</si>
  <si>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</si>
  <si>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</si>
  <si>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</si>
  <si>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</si>
  <si>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</si>
  <si>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</si>
  <si>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</si>
  <si>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</si>
  <si>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</si>
  <si>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</si>
  <si>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</si>
  <si>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</si>
  <si>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</si>
  <si>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</si>
  <si>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</si>
  <si>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</si>
  <si>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</si>
  <si>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</si>
  <si>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</si>
  <si>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</si>
  <si>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</si>
  <si>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</si>
  <si>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</si>
  <si>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</si>
  <si>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</si>
  <si>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</si>
  <si>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</si>
  <si>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</si>
  <si>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</si>
  <si>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</si>
  <si>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</si>
  <si>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</si>
  <si>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</si>
  <si>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</si>
  <si>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</si>
  <si>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</si>
  <si>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</si>
  <si>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</si>
  <si>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</si>
  <si>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</si>
  <si>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</si>
  <si>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</si>
  <si>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</si>
  <si>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</si>
  <si>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</si>
  <si>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</si>
  <si>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</si>
  <si>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</si>
  <si>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</si>
  <si>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</si>
  <si>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</si>
  <si>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</si>
  <si>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</si>
  <si>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</si>
  <si>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</si>
  <si>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</si>
  <si>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</si>
  <si>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</si>
  <si>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</si>
  <si>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</si>
  <si>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</si>
  <si>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</si>
  <si>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</si>
  <si>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</si>
  <si>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</si>
  <si>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</si>
  <si>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</si>
  <si>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</si>
  <si>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</si>
  <si>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</si>
  <si>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</si>
  <si>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</si>
  <si>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</si>
  <si>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</si>
  <si>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</si>
  <si>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</si>
  <si>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</si>
  <si>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</si>
  <si>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</si>
  <si>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</si>
  <si>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</si>
  <si>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</si>
  <si>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</si>
  <si>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</si>
  <si>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</si>
  <si>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</si>
  <si>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</si>
  <si>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</si>
  <si>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</si>
  <si>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</si>
  <si>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</si>
  <si>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</si>
  <si>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</si>
  <si>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</si>
  <si>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</si>
  <si>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</si>
  <si>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</si>
  <si>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</si>
  <si>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</si>
  <si>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</si>
  <si>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</si>
  <si>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</si>
  <si>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</si>
  <si>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</si>
  <si>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</si>
  <si>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</si>
  <si>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</si>
  <si>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</si>
  <si>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</si>
  <si>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</si>
  <si>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</si>
  <si>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</si>
  <si>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</si>
  <si>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</si>
  <si>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</si>
  <si>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</si>
  <si>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</si>
  <si>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</si>
  <si>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</si>
  <si>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</si>
  <si>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</si>
  <si>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</si>
  <si>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</si>
  <si>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</si>
  <si>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</si>
  <si>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</si>
  <si>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</si>
  <si>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</si>
  <si>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</si>
  <si>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</si>
  <si>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</si>
  <si>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</si>
  <si>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</si>
  <si>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</si>
  <si>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</si>
  <si>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</si>
  <si>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</si>
  <si>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</si>
  <si>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</si>
  <si>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</si>
  <si>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</si>
  <si>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</si>
  <si>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</si>
  <si>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</si>
  <si>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</si>
  <si>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</si>
  <si>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</si>
  <si>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</si>
  <si>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</si>
  <si>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</si>
  <si>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</si>
  <si>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</si>
  <si>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</si>
  <si>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</si>
  <si>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</si>
  <si>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</si>
  <si>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</si>
  <si>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</si>
  <si>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</si>
  <si>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</si>
  <si>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</si>
  <si>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</si>
  <si>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</si>
  <si>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</si>
  <si>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</si>
  <si>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</si>
  <si>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</si>
  <si>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</si>
  <si>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</si>
  <si>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</si>
  <si>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</si>
  <si>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</si>
  <si>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</si>
  <si>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</si>
  <si>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</si>
  <si>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</si>
  <si>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</si>
  <si>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</si>
  <si>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</si>
  <si>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</si>
  <si>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</si>
  <si>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</si>
  <si>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</si>
  <si>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</si>
  <si>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</si>
  <si>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</si>
  <si>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</si>
  <si>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</si>
  <si>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</si>
  <si>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</si>
  <si>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</si>
  <si>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</si>
  <si>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</si>
  <si>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</si>
  <si>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</si>
  <si>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</si>
  <si>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</si>
  <si>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</si>
  <si>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</si>
  <si>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</si>
  <si>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</si>
  <si>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</si>
  <si>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</si>
  <si>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</si>
  <si>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</si>
  <si>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</si>
  <si>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</si>
  <si>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</si>
  <si>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</si>
  <si>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</si>
  <si>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</si>
  <si>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</si>
  <si>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</si>
  <si>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</si>
  <si>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</si>
  <si>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</si>
  <si>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</si>
  <si>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</si>
  <si>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</si>
  <si>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</si>
  <si>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</si>
  <si>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</si>
  <si>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</si>
  <si>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</si>
  <si>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</si>
  <si>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</si>
  <si>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</si>
  <si>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</si>
  <si>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</si>
  <si>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</si>
  <si>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</si>
  <si>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</si>
  <si>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</si>
  <si>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</si>
  <si>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</si>
  <si>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</si>
  <si>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</si>
  <si>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</si>
  <si>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</si>
  <si>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</si>
  <si>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</si>
  <si>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</si>
  <si>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</si>
  <si>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</si>
  <si>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</si>
  <si>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</si>
  <si>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</si>
  <si>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</si>
  <si>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</si>
  <si>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</si>
  <si>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</si>
  <si>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</si>
  <si>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</si>
  <si>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</si>
  <si>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</si>
  <si>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</si>
  <si>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</si>
  <si>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</si>
  <si>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</si>
  <si>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</si>
  <si>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</si>
  <si>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</si>
  <si>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</si>
  <si>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</si>
  <si>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</si>
  <si>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</si>
  <si>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</si>
  <si>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</si>
  <si>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</si>
  <si>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</si>
  <si>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</si>
  <si>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</si>
  <si>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</si>
  <si>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</si>
  <si>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</si>
  <si>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</si>
  <si>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</si>
  <si>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</si>
  <si>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</si>
  <si>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</si>
  <si>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</si>
  <si>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</si>
  <si>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</si>
  <si>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</si>
  <si>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</si>
  <si>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</si>
  <si>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</si>
  <si>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</si>
  <si>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</si>
  <si>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</si>
  <si>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</si>
  <si>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</si>
  <si>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</si>
  <si>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</si>
  <si>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</si>
  <si>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</si>
  <si>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</si>
  <si>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</si>
  <si>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</si>
  <si>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</si>
  <si>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</si>
  <si>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</si>
  <si>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</si>
  <si>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</si>
  <si>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</si>
  <si>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</si>
  <si>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</si>
  <si>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</si>
  <si>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</si>
  <si>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</si>
  <si>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</si>
  <si>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</si>
  <si>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</si>
  <si>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</si>
  <si>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</si>
  <si>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</si>
  <si>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</si>
  <si>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</si>
  <si>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</si>
  <si>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</si>
  <si>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</si>
  <si>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</si>
  <si>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</si>
  <si>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</si>
  <si>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</si>
  <si>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</si>
  <si>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</si>
  <si>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</si>
  <si>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</si>
  <si>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</si>
  <si>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</si>
  <si>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</si>
  <si>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</si>
  <si>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</si>
  <si>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</si>
  <si>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</si>
  <si>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</si>
  <si>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</si>
  <si>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</si>
  <si>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</si>
  <si>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</si>
  <si>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</si>
  <si>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</si>
  <si>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</si>
  <si>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</si>
  <si>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</si>
  <si>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</si>
  <si>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</si>
  <si>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</si>
  <si>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</si>
  <si>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</si>
  <si>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</si>
  <si>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</si>
  <si>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</si>
  <si>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</si>
  <si>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</si>
  <si>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</si>
  <si>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</si>
  <si>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</si>
  <si>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</si>
  <si>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</si>
  <si>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</si>
  <si>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</si>
  <si>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</si>
  <si>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</si>
  <si>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</si>
  <si>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</si>
  <si>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</si>
  <si>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</si>
  <si>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</si>
  <si>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</si>
  <si>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</si>
  <si>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</si>
  <si>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</si>
  <si>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</si>
  <si>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</si>
  <si>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</si>
  <si>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</si>
  <si>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</si>
  <si>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</si>
  <si>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</si>
  <si>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</si>
  <si>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</si>
  <si>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</si>
  <si>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</si>
  <si>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</si>
  <si>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</si>
  <si>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</si>
  <si>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</si>
  <si>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</si>
  <si>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</si>
  <si>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</si>
  <si>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</si>
  <si>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</si>
  <si>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</si>
  <si>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</si>
  <si>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</si>
  <si>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</si>
  <si>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</si>
  <si>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</si>
  <si>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</si>
  <si>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</si>
  <si>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</si>
  <si>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</si>
  <si>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</si>
  <si>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</si>
  <si>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</si>
  <si>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</si>
  <si>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</si>
  <si>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</si>
  <si>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</si>
  <si>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</si>
  <si>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</si>
  <si>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</si>
  <si>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</si>
  <si>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</si>
  <si>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</si>
  <si>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</si>
  <si>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</si>
  <si>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</si>
  <si>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</si>
  <si>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</si>
  <si>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</si>
  <si>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</si>
  <si>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</si>
  <si>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</si>
  <si>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</si>
  <si>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</si>
  <si>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</si>
  <si>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</si>
  <si>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</si>
  <si>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</si>
  <si>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</si>
  <si>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</si>
  <si>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</si>
  <si>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</si>
  <si>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</si>
  <si>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</si>
  <si>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</si>
  <si>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</si>
  <si>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</si>
  <si>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</si>
  <si>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</si>
  <si>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</si>
  <si>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</si>
  <si>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</si>
  <si>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</si>
  <si>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</si>
  <si>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</si>
  <si>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</si>
  <si>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</si>
  <si>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</si>
  <si>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</si>
  <si>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</si>
  <si>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</si>
  <si>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</si>
  <si>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</si>
  <si>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</si>
  <si>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</si>
  <si>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</si>
  <si>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</si>
  <si>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</si>
  <si>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</si>
  <si>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</si>
  <si>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</si>
  <si>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</si>
  <si>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</si>
  <si>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</si>
  <si>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</si>
  <si>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</si>
  <si>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</si>
  <si>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</si>
  <si>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</si>
  <si>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</si>
  <si>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</si>
  <si>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</si>
  <si>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</si>
  <si>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</si>
  <si>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</si>
  <si>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</si>
  <si>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</si>
  <si>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</si>
  <si>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</si>
  <si>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</si>
  <si>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</si>
  <si>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</si>
  <si>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</si>
  <si>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</si>
  <si>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</si>
  <si>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</si>
  <si>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</si>
  <si>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</si>
  <si>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</si>
  <si>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</si>
  <si>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</si>
  <si>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</si>
  <si>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</si>
  <si>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</si>
  <si>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</si>
  <si>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</si>
  <si>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</si>
  <si>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</si>
  <si>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</si>
  <si>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</si>
  <si>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</si>
  <si>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</si>
  <si>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</si>
  <si>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</si>
  <si>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</si>
  <si>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</si>
  <si>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</si>
  <si>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</si>
  <si>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</si>
  <si>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</si>
  <si>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</si>
  <si>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</si>
  <si>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</si>
  <si>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</si>
  <si>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</si>
  <si>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</si>
  <si>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</si>
  <si>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</si>
  <si>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</si>
  <si>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</si>
  <si>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</si>
  <si>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</si>
  <si>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</si>
  <si>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</si>
  <si>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</si>
  <si>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</si>
  <si>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</si>
  <si>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</si>
  <si>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</si>
  <si>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</si>
  <si>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</si>
  <si>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</si>
  <si>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</si>
  <si>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</si>
  <si>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</si>
  <si>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</si>
  <si>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</si>
  <si>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</si>
  <si>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</si>
  <si>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</si>
  <si>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</si>
  <si>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</si>
  <si>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</si>
  <si>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</si>
  <si>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</si>
  <si>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</si>
  <si>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</si>
  <si>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</si>
  <si>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</si>
  <si>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</si>
  <si>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</si>
  <si>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</si>
  <si>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</si>
  <si>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</si>
  <si>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</si>
  <si>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</si>
  <si>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</si>
  <si>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</si>
  <si>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</si>
  <si>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</si>
  <si>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</si>
  <si>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</si>
  <si>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</si>
  <si>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</si>
  <si>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</si>
  <si>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</si>
  <si>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</si>
  <si>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</si>
  <si>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</si>
  <si>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</si>
  <si>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</si>
  <si>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</si>
  <si>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</si>
  <si>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</si>
  <si>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</si>
  <si>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</si>
  <si>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</si>
  <si>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</si>
  <si>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</si>
  <si>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</si>
  <si>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</si>
  <si>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</si>
  <si>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</si>
  <si>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</si>
  <si>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</si>
  <si>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</si>
  <si>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</si>
  <si>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</si>
  <si>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</si>
  <si>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</si>
  <si>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</si>
  <si>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</si>
  <si>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</si>
  <si>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</si>
  <si>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</si>
  <si>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</si>
  <si>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</si>
  <si>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</si>
  <si>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</si>
  <si>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</si>
  <si>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</si>
  <si>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</si>
  <si>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</si>
  <si>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</si>
  <si>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</si>
  <si>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</si>
  <si>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</si>
  <si>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</si>
  <si>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</si>
  <si>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</si>
  <si>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</si>
  <si>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</si>
  <si>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</si>
  <si>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</si>
  <si>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</si>
  <si>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</si>
  <si>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</si>
  <si>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</si>
  <si>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</si>
  <si>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</si>
  <si>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</si>
  <si>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</si>
  <si>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</si>
  <si>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</si>
  <si>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</si>
  <si>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</si>
  <si>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</si>
  <si>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</si>
  <si>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</si>
  <si>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</si>
  <si>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</si>
  <si>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</si>
  <si>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</si>
  <si>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</si>
  <si>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</si>
  <si>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</si>
  <si>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</si>
  <si>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</si>
  <si>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</si>
  <si>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</si>
  <si>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</si>
  <si>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</si>
  <si>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</si>
  <si>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</si>
  <si>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</si>
  <si>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</si>
  <si>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</si>
  <si>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</si>
  <si>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</si>
  <si>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</si>
  <si>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</si>
  <si>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</si>
  <si>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</si>
  <si>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</si>
  <si>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</si>
  <si>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</si>
  <si>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</si>
  <si>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</si>
  <si>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</si>
  <si>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</si>
  <si>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</si>
  <si>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</si>
  <si>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</si>
  <si>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</si>
  <si>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</si>
  <si>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</si>
  <si>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</si>
  <si>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</si>
  <si>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</si>
  <si>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</si>
  <si>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</si>
  <si>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</si>
  <si>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</si>
  <si>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</si>
  <si>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</si>
  <si>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</si>
  <si>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</si>
  <si>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</si>
  <si>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</si>
  <si>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</si>
  <si>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</si>
  <si>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</si>
  <si>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</si>
  <si>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</si>
  <si>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</si>
  <si>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</si>
  <si>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</si>
  <si>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</si>
  <si>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</si>
  <si>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</si>
  <si>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</si>
  <si>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</si>
  <si>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</si>
  <si>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</si>
  <si>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</si>
  <si>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</si>
  <si>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</si>
  <si>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</si>
  <si>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</si>
  <si>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</si>
  <si>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</si>
  <si>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</si>
  <si>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</si>
  <si>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</si>
  <si>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</si>
  <si>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</si>
  <si>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</si>
  <si>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</si>
  <si>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</si>
  <si>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</si>
  <si>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</si>
  <si>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</si>
  <si>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</si>
  <si>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</si>
  <si>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</si>
  <si>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</si>
  <si>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</si>
  <si>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</si>
  <si>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</si>
  <si>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</si>
  <si>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</si>
  <si>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</si>
  <si>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</si>
  <si>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</si>
  <si>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</si>
  <si>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</si>
  <si>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</si>
  <si>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</si>
  <si>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</si>
  <si>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</si>
  <si>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</si>
  <si>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</si>
  <si>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</si>
  <si>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</si>
  <si>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</si>
  <si>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</si>
  <si>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</si>
  <si>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</si>
  <si>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</si>
  <si>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</si>
  <si>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</si>
  <si>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</si>
  <si>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</si>
  <si>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</si>
  <si>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</si>
  <si>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</si>
  <si>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</si>
  <si>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</si>
  <si>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</si>
  <si>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</si>
  <si>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</si>
  <si>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</si>
  <si>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</si>
  <si>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</si>
  <si>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</si>
  <si>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</si>
  <si>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</si>
  <si>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</si>
  <si>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</si>
  <si>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</si>
  <si>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</si>
  <si>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</si>
  <si>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</si>
  <si>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</si>
  <si>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</si>
  <si>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</si>
  <si>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</si>
  <si>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</si>
  <si>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</si>
  <si>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</si>
  <si>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</si>
  <si>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</si>
  <si>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</si>
  <si>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</si>
  <si>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</si>
  <si>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</si>
  <si>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</si>
  <si>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</si>
  <si>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</si>
  <si>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</si>
  <si>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</si>
  <si>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</si>
  <si>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</si>
  <si>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</si>
  <si>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</si>
  <si>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</si>
  <si>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</si>
  <si>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</si>
  <si>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</si>
  <si>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</si>
  <si>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</si>
  <si>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</si>
  <si>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</si>
  <si>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</si>
  <si>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</si>
  <si>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</si>
  <si>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</si>
  <si>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</si>
  <si>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</si>
  <si>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</si>
  <si>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</si>
  <si>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</si>
  <si>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</si>
  <si>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</si>
  <si>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</si>
  <si>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</si>
  <si>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</si>
  <si>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</si>
  <si>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</si>
  <si>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</si>
  <si>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</si>
  <si>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</si>
  <si>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</si>
  <si>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</si>
  <si>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</si>
  <si>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</si>
  <si>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</si>
  <si>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</si>
  <si>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</si>
  <si>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</si>
  <si>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</si>
  <si>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</si>
  <si>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</si>
  <si>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</si>
  <si>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</si>
  <si>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</si>
  <si>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</si>
  <si>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</si>
  <si>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</si>
  <si>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</si>
  <si>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</si>
  <si>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</si>
  <si>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</si>
  <si>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</si>
  <si>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</si>
  <si>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</si>
  <si>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</si>
  <si>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</si>
  <si>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</si>
  <si>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</si>
  <si>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</si>
  <si>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</si>
  <si>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</si>
  <si>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</si>
  <si>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</si>
  <si>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</si>
  <si>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</si>
  <si>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</si>
  <si>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</si>
  <si>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</si>
  <si>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</si>
  <si>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</si>
  <si>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</si>
  <si>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</si>
  <si>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</si>
  <si>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</si>
  <si>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</si>
  <si>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</si>
  <si>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</si>
  <si>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</si>
  <si>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</si>
  <si>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</si>
  <si>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</si>
  <si>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</si>
  <si>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</si>
  <si>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</si>
  <si>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</si>
  <si>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</si>
  <si>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</si>
  <si>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</si>
  <si>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</si>
  <si>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</si>
  <si>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</si>
  <si>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</si>
  <si>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</si>
  <si>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</si>
  <si>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</si>
  <si>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</si>
  <si>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</si>
  <si>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</si>
  <si>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</si>
  <si>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</si>
  <si>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</si>
  <si>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</si>
  <si>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</si>
  <si>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</si>
  <si>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</si>
  <si>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</si>
  <si>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</si>
  <si>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</si>
  <si>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</si>
  <si>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</si>
  <si>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</si>
  <si>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</si>
  <si>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</si>
  <si>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</si>
  <si>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</si>
  <si>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</si>
  <si>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</si>
  <si>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</si>
  <si>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</si>
  <si>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</si>
  <si>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</si>
  <si>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</si>
  <si>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</si>
  <si>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</si>
  <si>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</si>
  <si>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</si>
  <si>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</si>
  <si>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</si>
  <si>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</si>
  <si>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</si>
  <si>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</si>
  <si>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</si>
  <si>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</si>
  <si>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</si>
  <si>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</si>
  <si>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</si>
  <si>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</si>
  <si>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</si>
  <si>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</si>
  <si>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</si>
  <si>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</si>
  <si>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</si>
  <si>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</si>
  <si>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</si>
  <si>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</si>
  <si>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</si>
  <si>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</si>
  <si>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</si>
  <si>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</si>
  <si>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</si>
  <si>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</si>
  <si>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</si>
  <si>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</si>
  <si>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</si>
  <si>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</si>
  <si>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</si>
  <si>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</si>
  <si>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</si>
  <si>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</si>
  <si>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</si>
  <si>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</si>
  <si>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</si>
  <si>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</si>
  <si>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</si>
  <si>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</si>
  <si>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</si>
  <si>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</si>
  <si>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</si>
  <si>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</si>
  <si>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</si>
  <si>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</si>
  <si>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</si>
  <si>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</si>
  <si>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</si>
  <si>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</si>
  <si>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</si>
  <si>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</si>
  <si>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</si>
  <si>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</si>
  <si>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</si>
  <si>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</si>
  <si>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</si>
  <si>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</si>
  <si>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</si>
  <si>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</si>
  <si>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</si>
  <si>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</si>
  <si>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</si>
  <si>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</si>
  <si>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</si>
  <si>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</si>
  <si>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</si>
  <si>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</si>
  <si>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</si>
  <si>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</si>
  <si>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</si>
  <si>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</si>
  <si>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</si>
  <si>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</si>
  <si>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</si>
  <si>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</si>
  <si>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</si>
  <si>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</si>
  <si>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</si>
  <si>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</si>
  <si>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</si>
  <si>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</si>
  <si>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</si>
  <si>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</si>
  <si>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</si>
  <si>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</si>
  <si>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</si>
  <si>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</si>
  <si>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</si>
  <si>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</si>
  <si>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</si>
  <si>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</si>
  <si>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</si>
  <si>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</si>
  <si>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</si>
  <si>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</si>
  <si>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</si>
  <si>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</si>
  <si>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</si>
  <si>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</si>
  <si>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</si>
  <si>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</si>
  <si>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</si>
  <si>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</si>
  <si>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</si>
  <si>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</si>
  <si>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</si>
  <si>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</si>
  <si>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</si>
  <si>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</si>
  <si>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</si>
  <si>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</si>
  <si>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</si>
  <si>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</si>
  <si>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</si>
  <si>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</si>
  <si>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</si>
  <si>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</si>
  <si>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</si>
  <si>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</si>
  <si>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</si>
  <si>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</si>
  <si>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</si>
  <si>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</si>
  <si>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</si>
  <si>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</si>
  <si>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</si>
  <si>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</si>
  <si>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</si>
  <si>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</si>
  <si>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</si>
  <si>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</si>
  <si>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</si>
  <si>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</si>
  <si>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</si>
  <si>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</si>
  <si>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</si>
  <si>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</si>
  <si>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</si>
  <si>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</si>
  <si>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</si>
  <si>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</si>
  <si>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</si>
  <si>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</si>
  <si>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</si>
  <si>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</si>
  <si>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</si>
  <si>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</si>
  <si>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</si>
  <si>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</si>
  <si>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</si>
  <si>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</si>
  <si>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</si>
  <si>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</si>
  <si>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</si>
  <si>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</si>
  <si>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</si>
  <si>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</si>
  <si>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</si>
  <si>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</si>
  <si>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</si>
  <si>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</si>
  <si>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</si>
  <si>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</si>
  <si>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</si>
  <si>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</si>
  <si>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</si>
  <si>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</si>
  <si>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</si>
  <si>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</si>
  <si>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</si>
  <si>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</si>
  <si>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</si>
  <si>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</si>
  <si>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</si>
  <si>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</si>
  <si>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</si>
  <si>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</si>
  <si>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</si>
  <si>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</si>
  <si>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</si>
  <si>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</si>
  <si>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</si>
  <si>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</si>
  <si>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</si>
  <si>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</si>
  <si>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</si>
  <si>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</si>
  <si>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</si>
  <si>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</si>
  <si>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</si>
  <si>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</si>
  <si>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</si>
  <si>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</si>
  <si>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</si>
  <si>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</si>
  <si>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</si>
  <si>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</si>
  <si>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</si>
  <si>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</si>
  <si>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</si>
  <si>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</si>
  <si>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</si>
  <si>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</si>
  <si>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</si>
  <si>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</si>
  <si>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</si>
  <si>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</si>
  <si>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</si>
  <si>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</si>
  <si>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</si>
  <si>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</si>
  <si>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</si>
  <si>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</si>
  <si>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</si>
  <si>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</si>
  <si>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</si>
  <si>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</si>
  <si>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</si>
  <si>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</si>
  <si>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</si>
  <si>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</si>
  <si>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</si>
  <si>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</si>
  <si>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</si>
  <si>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</si>
  <si>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</si>
  <si>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</si>
  <si>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</si>
  <si>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</si>
  <si>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</si>
  <si>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</si>
  <si>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</si>
  <si>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</si>
  <si>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</si>
  <si>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</si>
  <si>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</si>
  <si>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</si>
  <si>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</si>
  <si>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</si>
  <si>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</si>
  <si>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</si>
  <si>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</si>
  <si>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</si>
  <si>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</si>
  <si>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</si>
  <si>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</si>
  <si>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</si>
  <si>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</si>
  <si>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</si>
  <si>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</si>
  <si>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</si>
  <si>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</si>
  <si>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</si>
  <si>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</si>
  <si>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</si>
  <si>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</si>
  <si>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</si>
  <si>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</si>
  <si>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</si>
  <si>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</si>
  <si>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</si>
  <si>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</si>
  <si>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</si>
  <si>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</si>
  <si>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</si>
  <si>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</si>
  <si>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</si>
  <si>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</si>
  <si>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</si>
  <si>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</si>
  <si>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</si>
  <si>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</si>
  <si>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</si>
  <si>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</si>
  <si>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</si>
  <si>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</si>
  <si>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</si>
  <si>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</si>
  <si>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</si>
  <si>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</si>
  <si>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</si>
  <si>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</si>
  <si>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</si>
  <si>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</si>
  <si>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</si>
  <si>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</si>
  <si>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</si>
  <si>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</si>
  <si>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</si>
  <si>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</si>
  <si>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</si>
  <si>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</si>
  <si>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</si>
  <si>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</si>
  <si>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</si>
  <si>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</si>
  <si>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</si>
  <si>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</si>
  <si>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</si>
  <si>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</si>
  <si>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</si>
  <si>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</si>
  <si>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</si>
  <si>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</si>
  <si>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</si>
  <si>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</si>
  <si>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</si>
  <si>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</si>
  <si>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</si>
  <si>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</si>
  <si>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</si>
  <si>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</si>
  <si>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</si>
  <si>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</si>
  <si>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</si>
  <si>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</si>
  <si>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</si>
  <si>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</si>
  <si>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</si>
  <si>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</si>
  <si>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</si>
  <si>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</si>
  <si>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</si>
  <si>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</si>
  <si>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</si>
  <si>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</si>
  <si>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</si>
  <si>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</si>
  <si>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</si>
  <si>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</si>
  <si>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</si>
  <si>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</si>
  <si>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</si>
  <si>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</si>
  <si>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</si>
  <si>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</si>
  <si>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</si>
  <si>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</si>
  <si>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</si>
  <si>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</si>
  <si>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</si>
  <si>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</si>
  <si>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</si>
  <si>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</si>
  <si>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</si>
  <si>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</si>
  <si>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</si>
  <si>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</si>
  <si>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</si>
  <si>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</si>
  <si>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</si>
  <si>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</si>
  <si>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</si>
  <si>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</si>
  <si>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</si>
  <si>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</si>
  <si>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</si>
  <si>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</si>
  <si>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</si>
  <si>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</si>
  <si>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</si>
  <si>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</si>
  <si>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</si>
  <si>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</si>
  <si>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</si>
  <si>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</si>
  <si>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</si>
  <si>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</si>
  <si>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</si>
  <si>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</si>
  <si>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</si>
  <si>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</si>
  <si>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</si>
  <si>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</si>
  <si>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</si>
  <si>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</si>
  <si>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</si>
  <si>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</si>
  <si>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</si>
  <si>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</si>
  <si>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</si>
  <si>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</si>
  <si>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</si>
  <si>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</si>
  <si>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</si>
  <si>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</si>
  <si>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</si>
  <si>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</si>
  <si>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</si>
  <si>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</si>
  <si>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</si>
  <si>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</si>
  <si>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</si>
  <si>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</si>
  <si>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</si>
  <si>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</si>
  <si>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</si>
  <si>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</si>
  <si>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</si>
  <si>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</si>
  <si>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</si>
  <si>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</si>
  <si>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</si>
  <si>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</si>
  <si>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</si>
  <si>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</si>
  <si>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</si>
  <si>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</si>
  <si>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</si>
  <si>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</si>
  <si>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</si>
  <si>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</si>
  <si>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</si>
  <si>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</si>
  <si>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</si>
  <si>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</si>
  <si>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</si>
  <si>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</si>
  <si>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</si>
  <si>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</si>
  <si>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</si>
  <si>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</si>
  <si>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</si>
  <si>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</si>
  <si>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</si>
  <si>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</si>
  <si>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</si>
  <si>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</si>
  <si>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</si>
  <si>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</si>
  <si>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</si>
  <si>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</si>
  <si>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</si>
  <si>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</si>
  <si>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</si>
  <si>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</si>
  <si>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</si>
  <si>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</si>
  <si>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</si>
  <si>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</si>
  <si>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</si>
  <si>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</si>
  <si>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</si>
  <si>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</si>
  <si>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</si>
  <si>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</si>
  <si>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</si>
  <si>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</si>
  <si>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</si>
  <si>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</si>
  <si>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</si>
  <si>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</si>
  <si>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</si>
  <si>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</si>
  <si>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</si>
  <si>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</si>
  <si>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</si>
  <si>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</si>
  <si>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</si>
  <si>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</si>
  <si>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</si>
  <si>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</si>
  <si>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</si>
  <si>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</si>
  <si>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</si>
  <si>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</si>
  <si>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</si>
  <si>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</si>
  <si>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</si>
  <si>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</si>
  <si>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</si>
  <si>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</si>
  <si>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</si>
  <si>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</si>
  <si>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</si>
  <si>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</si>
  <si>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</si>
  <si>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</si>
  <si>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</si>
  <si>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</si>
  <si>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</si>
  <si>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</si>
  <si>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</si>
  <si>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</si>
  <si>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</si>
  <si>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</si>
  <si>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</si>
  <si>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</si>
  <si>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</si>
  <si>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</si>
  <si>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</si>
  <si>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</si>
  <si>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</si>
  <si>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</si>
  <si>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</si>
  <si>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</si>
  <si>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</si>
  <si>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</si>
  <si>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</si>
  <si>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</si>
  <si>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</si>
  <si>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</si>
  <si>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</si>
  <si>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</si>
  <si>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</si>
  <si>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</si>
  <si>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</si>
  <si>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</si>
  <si>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</si>
  <si>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</si>
  <si>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</si>
  <si>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</si>
  <si>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</si>
  <si>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</si>
  <si>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</si>
  <si>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</si>
  <si>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</si>
  <si>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</si>
  <si>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</si>
  <si>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</si>
  <si>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</si>
  <si>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</si>
  <si>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</si>
  <si>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</si>
  <si>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</si>
  <si>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</si>
  <si>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</si>
  <si>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</si>
  <si>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</si>
  <si>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</si>
  <si>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</si>
  <si>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</si>
  <si>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</si>
  <si>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</si>
  <si>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</si>
  <si>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</si>
  <si>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</si>
  <si>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</si>
  <si>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</si>
  <si>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</si>
  <si>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</si>
  <si>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</si>
  <si>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</si>
  <si>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</si>
  <si>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</si>
  <si>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</si>
  <si>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</si>
  <si>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</si>
  <si>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</si>
  <si>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</si>
  <si>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</si>
  <si>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</si>
  <si>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</si>
  <si>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</si>
  <si>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</si>
  <si>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</si>
  <si>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</si>
  <si>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</si>
  <si>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</si>
  <si>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</si>
  <si>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</si>
  <si>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</si>
  <si>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</si>
  <si>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</si>
  <si>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</si>
  <si>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</si>
  <si>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</si>
  <si>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</si>
  <si>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</si>
  <si>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</si>
  <si>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</si>
  <si>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</si>
  <si>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</si>
  <si>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</si>
  <si>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</si>
  <si>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</si>
  <si>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</si>
  <si>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</si>
  <si>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</si>
  <si>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</si>
  <si>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</si>
  <si>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</si>
  <si>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</si>
  <si>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</si>
  <si>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</si>
  <si>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</si>
  <si>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</si>
  <si>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</si>
  <si>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</si>
  <si>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</si>
  <si>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</si>
  <si>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</si>
  <si>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</si>
  <si>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</si>
  <si>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</si>
  <si>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</si>
  <si>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</si>
  <si>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</si>
  <si>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</si>
  <si>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</si>
  <si>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</si>
  <si>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</si>
  <si>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</si>
  <si>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</si>
  <si>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</si>
  <si>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</si>
  <si>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</si>
  <si>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</si>
  <si>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</si>
  <si>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</si>
  <si>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</si>
  <si>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</si>
  <si>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</si>
  <si>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</si>
  <si>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</si>
  <si>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</si>
  <si>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</si>
  <si>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</si>
  <si>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</si>
  <si>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</si>
  <si>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</si>
  <si>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</si>
  <si>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</si>
  <si>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</si>
  <si>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</si>
  <si>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</si>
  <si>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</si>
  <si>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</si>
  <si>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</si>
  <si>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</si>
  <si>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</si>
  <si>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</si>
  <si>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</si>
  <si>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</si>
  <si>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</si>
  <si>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</si>
  <si>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</si>
  <si>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</si>
  <si>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</si>
  <si>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</si>
  <si>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</si>
  <si>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</si>
  <si>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</si>
  <si>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</si>
  <si>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</si>
  <si>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</si>
  <si>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</si>
  <si>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</si>
  <si>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</si>
  <si>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</si>
  <si>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</si>
  <si>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</si>
  <si>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</si>
  <si>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</si>
  <si>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</si>
  <si>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</si>
  <si>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</si>
  <si>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</si>
  <si>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</si>
  <si>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</si>
  <si>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</si>
  <si>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</si>
  <si>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</si>
  <si>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</si>
  <si>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</si>
  <si>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</si>
  <si>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</si>
  <si>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</si>
  <si>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</si>
  <si>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</si>
  <si>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</si>
  <si>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</si>
  <si>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</si>
  <si>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</si>
  <si>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</si>
  <si>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</si>
  <si>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</si>
  <si>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</si>
  <si>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</si>
  <si>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</si>
  <si>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</si>
  <si>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</si>
  <si>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</si>
  <si>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</si>
  <si>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</si>
  <si>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</si>
  <si>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</si>
  <si>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</si>
  <si>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</si>
  <si>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</si>
  <si>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</si>
  <si>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</si>
  <si>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</si>
  <si>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</si>
  <si>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</si>
  <si>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</si>
  <si>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</si>
  <si>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</si>
  <si>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</si>
  <si>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</si>
  <si>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</si>
  <si>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</si>
  <si>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</si>
  <si>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</si>
  <si>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</si>
  <si>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</si>
  <si>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</si>
  <si>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</si>
  <si>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</si>
  <si>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</si>
  <si>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</si>
  <si>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</si>
  <si>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</si>
  <si>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</si>
  <si>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</si>
  <si>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</si>
  <si>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</si>
  <si>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</si>
  <si>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</si>
  <si>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</si>
  <si>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</si>
  <si>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</si>
  <si>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</si>
  <si>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</si>
  <si>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</si>
  <si>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</si>
  <si>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</si>
  <si>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</si>
  <si>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</si>
  <si>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</si>
  <si>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</si>
  <si>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</si>
  <si>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</si>
  <si>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</si>
  <si>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</si>
  <si>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</si>
  <si>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</si>
  <si>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</si>
  <si>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</si>
  <si>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</si>
  <si>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</si>
  <si>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</si>
  <si>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</si>
  <si>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</si>
  <si>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</si>
  <si>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</si>
  <si>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</si>
  <si>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</si>
  <si>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</si>
  <si>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</si>
  <si>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</si>
  <si>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</si>
  <si>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</si>
  <si>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</si>
  <si>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</si>
  <si>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</si>
  <si>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</si>
  <si>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</si>
  <si>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</si>
  <si>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</si>
  <si>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</si>
  <si>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</si>
  <si>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</si>
  <si>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</si>
  <si>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</si>
  <si>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</si>
  <si>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</si>
  <si>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</si>
  <si>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</si>
  <si>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</si>
  <si>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</si>
  <si>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</si>
  <si>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</si>
  <si>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</si>
  <si>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</si>
  <si>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</si>
  <si>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</si>
  <si>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</si>
  <si>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</si>
  <si>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</si>
  <si>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</si>
  <si>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</si>
  <si>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</si>
  <si>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</si>
  <si>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</si>
  <si>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</si>
  <si>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</si>
  <si>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</si>
  <si>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</si>
  <si>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</si>
  <si>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</si>
  <si>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</si>
  <si>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</si>
  <si>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</si>
  <si>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</si>
  <si>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</si>
  <si>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</si>
  <si>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</si>
  <si>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</si>
  <si>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</si>
  <si>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</si>
  <si>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</si>
  <si>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</si>
  <si>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</si>
  <si>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</si>
  <si>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</si>
  <si>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</si>
  <si>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</si>
  <si>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</si>
  <si>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</si>
  <si>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</si>
  <si>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</si>
  <si>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</si>
  <si>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</si>
  <si>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</si>
  <si>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</si>
  <si>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</si>
  <si>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</si>
  <si>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</si>
  <si>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</si>
  <si>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</si>
  <si>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</si>
  <si>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</si>
  <si>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</si>
  <si>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</si>
  <si>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</si>
  <si>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</si>
  <si>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</si>
  <si>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</si>
  <si>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</si>
  <si>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</si>
  <si>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</si>
  <si>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</si>
  <si>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</si>
  <si>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</si>
  <si>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</si>
  <si>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</si>
  <si>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</si>
  <si>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</si>
  <si>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</si>
  <si>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</si>
  <si>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</si>
  <si>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</si>
  <si>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</si>
  <si>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</si>
  <si>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</si>
  <si>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</si>
  <si>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</si>
  <si>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</si>
  <si>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</si>
  <si>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</si>
  <si>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</si>
  <si>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</si>
  <si>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</si>
  <si>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</si>
  <si>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</si>
  <si>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</si>
  <si>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</si>
  <si>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</si>
  <si>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</si>
  <si>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</si>
  <si>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</si>
  <si>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</si>
  <si>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</si>
  <si>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</si>
  <si>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</si>
  <si>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</si>
  <si>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</si>
  <si>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</si>
  <si>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</si>
  <si>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</si>
  <si>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</si>
  <si>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</si>
  <si>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</si>
  <si>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</si>
  <si>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</si>
  <si>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</si>
  <si>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</si>
  <si>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</si>
  <si>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</si>
  <si>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</si>
  <si>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</si>
  <si>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</si>
  <si>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</si>
  <si>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</si>
  <si>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</si>
  <si>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</si>
  <si>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</si>
  <si>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</si>
  <si>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</si>
  <si>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</si>
  <si>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</si>
  <si>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</si>
  <si>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</si>
  <si>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</si>
  <si>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</si>
  <si>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</si>
  <si>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</si>
  <si>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</si>
  <si>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</si>
  <si>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</si>
  <si>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</si>
  <si>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</si>
  <si>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</si>
  <si>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</si>
  <si>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</si>
  <si>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</si>
  <si>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</si>
  <si>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</si>
  <si>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</si>
  <si>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</si>
  <si>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</si>
  <si>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</si>
  <si>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</si>
  <si>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</si>
  <si>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</si>
  <si>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</si>
  <si>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</si>
  <si>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</si>
  <si>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</si>
  <si>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</si>
  <si>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</si>
  <si>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</si>
  <si>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</si>
  <si>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</si>
  <si>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</si>
  <si>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</si>
  <si>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</si>
  <si>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</si>
  <si>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</si>
  <si>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</si>
  <si>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</si>
  <si>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</si>
  <si>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</si>
  <si>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</si>
  <si>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</si>
  <si>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</si>
  <si>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</si>
  <si>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</si>
  <si>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</si>
  <si>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</si>
  <si>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</si>
  <si>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</si>
  <si>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</si>
  <si>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</si>
  <si>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</si>
  <si>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</si>
  <si>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</si>
  <si>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</si>
  <si>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</si>
  <si>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</si>
  <si>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</si>
  <si>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</si>
  <si>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</si>
  <si>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</si>
  <si>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</si>
  <si>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</si>
  <si>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</si>
  <si>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</si>
  <si>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</si>
  <si>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</si>
  <si>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</si>
  <si>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</si>
  <si>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</si>
  <si>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</si>
  <si>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</si>
  <si>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</si>
  <si>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</si>
  <si>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</si>
  <si>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</si>
  <si>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</si>
  <si>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</si>
  <si>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</si>
  <si>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</si>
  <si>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</si>
  <si>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</si>
  <si>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</si>
  <si>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</si>
  <si>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</si>
  <si>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</si>
  <si>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</si>
  <si>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</si>
  <si>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</si>
  <si>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</si>
  <si>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</si>
  <si>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</si>
  <si>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</si>
  <si>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</si>
  <si>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</si>
  <si>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</si>
  <si>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</si>
  <si>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</si>
  <si>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</si>
  <si>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</si>
  <si>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</si>
  <si>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</si>
  <si>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</si>
  <si>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</si>
  <si>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</si>
  <si>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</si>
  <si>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</si>
  <si>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</si>
  <si>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</si>
  <si>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</si>
  <si>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</si>
  <si>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</si>
  <si>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</si>
  <si>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</si>
  <si>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</si>
  <si>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</si>
  <si>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</si>
  <si>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</si>
  <si>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</si>
  <si>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</si>
  <si>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</si>
  <si>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</si>
  <si>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</si>
  <si>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</si>
  <si>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</si>
  <si>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</si>
  <si>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</si>
  <si>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</si>
  <si>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</si>
  <si>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</si>
  <si>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</si>
  <si>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</si>
  <si>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</si>
  <si>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</si>
  <si>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</si>
  <si>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</si>
  <si>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</si>
  <si>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</si>
  <si>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</si>
  <si>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</si>
  <si>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</si>
  <si>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</si>
  <si>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</si>
  <si>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</si>
  <si>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</si>
  <si>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</si>
  <si>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</si>
  <si>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</si>
  <si>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</si>
  <si>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</si>
  <si>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</si>
  <si>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</si>
  <si>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</si>
  <si>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</si>
  <si>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</si>
  <si>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</si>
  <si>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</si>
  <si>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</si>
  <si>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</si>
  <si>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</si>
  <si>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</si>
  <si>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</si>
  <si>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</si>
  <si>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</si>
  <si>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</si>
  <si>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</si>
  <si>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</si>
  <si>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</si>
  <si>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</si>
  <si>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</si>
  <si>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</si>
  <si>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</si>
  <si>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</si>
  <si>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</si>
  <si>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</si>
  <si>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</si>
  <si>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</si>
  <si>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</si>
  <si>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</si>
  <si>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</si>
  <si>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</si>
  <si>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</si>
  <si>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</si>
  <si>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</si>
  <si>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</si>
  <si>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</si>
  <si>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</si>
  <si>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</si>
  <si>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</si>
  <si>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</si>
  <si>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</si>
  <si>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</si>
  <si>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</si>
  <si>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</si>
  <si>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</si>
  <si>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</si>
  <si>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</si>
  <si>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</si>
  <si>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</si>
  <si>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</si>
  <si>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</si>
  <si>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</si>
  <si>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</si>
  <si>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</si>
  <si>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</si>
  <si>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</si>
  <si>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</si>
  <si>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</si>
  <si>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</si>
  <si>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</si>
  <si>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</si>
  <si>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</si>
  <si>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</si>
  <si>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</si>
  <si>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</si>
  <si>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</si>
  <si>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</si>
  <si>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</si>
  <si>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</si>
  <si>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</si>
  <si>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</si>
  <si>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</si>
  <si>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</si>
  <si>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</si>
  <si>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</si>
  <si>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</si>
  <si>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</si>
  <si>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</si>
  <si>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</si>
  <si>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</si>
  <si>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</si>
  <si>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</si>
  <si>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</si>
  <si>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</si>
  <si>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</si>
  <si>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</si>
  <si>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</si>
  <si>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</si>
  <si>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</si>
  <si>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</si>
  <si>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</si>
  <si>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</si>
  <si>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</si>
  <si>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</si>
  <si>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</si>
  <si>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</si>
  <si>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</si>
  <si>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</si>
  <si>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</si>
  <si>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</si>
  <si>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</si>
  <si>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</si>
  <si>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</si>
  <si>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</si>
  <si>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</si>
  <si>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</si>
  <si>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</si>
  <si>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</si>
  <si>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</si>
  <si>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</si>
  <si>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</si>
  <si>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</si>
  <si>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</si>
  <si>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</si>
  <si>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</si>
  <si>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</si>
  <si>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</si>
  <si>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</si>
  <si>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</si>
  <si>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</si>
  <si>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</si>
  <si>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</si>
  <si>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</si>
  <si>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</si>
  <si>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</si>
  <si>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</si>
  <si>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</si>
  <si>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</si>
  <si>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</si>
  <si>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</si>
  <si>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</si>
  <si>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</si>
  <si>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</si>
  <si>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</si>
  <si>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</si>
  <si>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</si>
  <si>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</si>
  <si>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</si>
  <si>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</si>
  <si>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</si>
  <si>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</si>
  <si>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</si>
  <si>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</si>
  <si>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</si>
  <si>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</si>
  <si>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</si>
  <si>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</si>
  <si>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</si>
  <si>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</si>
  <si>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</si>
  <si>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</si>
  <si>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</si>
  <si>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</si>
  <si>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</si>
  <si>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</si>
  <si>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</si>
  <si>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</si>
  <si>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</si>
  <si>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</si>
  <si>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</si>
  <si>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</si>
  <si>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</si>
  <si>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</si>
  <si>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</si>
  <si>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</si>
  <si>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</si>
  <si>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</si>
  <si>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</si>
  <si>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</si>
  <si>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</si>
  <si>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</si>
  <si>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</si>
  <si>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</si>
  <si>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</si>
  <si>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</si>
  <si>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</si>
  <si>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</si>
  <si>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</si>
  <si>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</si>
  <si>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</si>
  <si>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</si>
  <si>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</si>
  <si>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</si>
  <si>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</si>
  <si>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</si>
  <si>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</si>
  <si>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</si>
  <si>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</si>
  <si>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</si>
  <si>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</si>
  <si>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</si>
  <si>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</si>
  <si>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</si>
  <si>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</si>
  <si>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</si>
  <si>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</si>
  <si>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</si>
  <si>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</si>
  <si>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</si>
  <si>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</si>
  <si>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</si>
  <si>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</si>
  <si>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</si>
  <si>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</si>
  <si>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</si>
  <si>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</si>
  <si>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</si>
  <si>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</si>
  <si>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</si>
  <si>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</si>
  <si>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</si>
  <si>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</si>
  <si>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</si>
  <si>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</si>
  <si>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</si>
  <si>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</si>
  <si>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</si>
  <si>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</si>
  <si>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</si>
  <si>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</si>
  <si>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</si>
  <si>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</si>
  <si>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</si>
  <si>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</si>
  <si>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</si>
  <si>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</si>
  <si>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</si>
  <si>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</si>
  <si>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</si>
  <si>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</si>
  <si>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</si>
  <si>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</si>
  <si>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</si>
  <si>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</si>
  <si>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</si>
  <si>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</si>
  <si>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</si>
  <si>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</si>
  <si>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</si>
  <si>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</si>
  <si>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</si>
  <si>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</si>
  <si>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</si>
  <si>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</si>
  <si>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</si>
  <si>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</si>
  <si>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</si>
  <si>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</si>
  <si>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</si>
  <si>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</si>
  <si>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</si>
  <si>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</si>
  <si>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</si>
  <si>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</si>
  <si>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</si>
  <si>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</si>
  <si>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</si>
  <si>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</si>
  <si>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</si>
  <si>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</si>
  <si>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</si>
  <si>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</si>
  <si>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</si>
  <si>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</si>
  <si>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</si>
  <si>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</si>
  <si>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</si>
  <si>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</si>
  <si>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</si>
  <si>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</si>
  <si>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</si>
  <si>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</si>
  <si>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</si>
  <si>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</si>
  <si>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</si>
  <si>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</si>
  <si>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</si>
  <si>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</si>
  <si>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</si>
  <si>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</si>
  <si>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</si>
  <si>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</si>
  <si>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</si>
  <si>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</si>
  <si>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</si>
  <si>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</si>
  <si>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</si>
  <si>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</si>
  <si>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</si>
  <si>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</si>
  <si>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</si>
  <si>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</si>
  <si>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</si>
  <si>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</si>
  <si>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</si>
  <si>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</si>
  <si>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</si>
  <si>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</si>
  <si>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</si>
  <si>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</si>
  <si>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</si>
  <si>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</si>
  <si>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</si>
  <si>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</si>
  <si>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</si>
  <si>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</si>
  <si>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</si>
  <si>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</si>
  <si>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</si>
  <si>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</si>
  <si>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</si>
  <si>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</si>
  <si>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</si>
  <si>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</si>
  <si>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</si>
  <si>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</si>
  <si>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</si>
  <si>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</si>
  <si>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</si>
  <si>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</si>
  <si>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</si>
  <si>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</si>
  <si>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</si>
  <si>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</si>
  <si>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</si>
  <si>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</si>
  <si>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</si>
  <si>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</si>
  <si>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</si>
  <si>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</si>
  <si>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</si>
  <si>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</si>
  <si>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</si>
  <si>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</si>
  <si>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</si>
  <si>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</si>
  <si>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</si>
  <si>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</si>
  <si>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</si>
  <si>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</si>
  <si>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</si>
  <si>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</si>
  <si>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</si>
  <si>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</si>
  <si>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</si>
  <si>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</si>
  <si>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</si>
  <si>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</si>
  <si>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</si>
  <si>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</si>
  <si>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</si>
  <si>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</si>
  <si>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</si>
  <si>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</si>
  <si>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</si>
  <si>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</si>
  <si>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</si>
  <si>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</si>
  <si>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</si>
  <si>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</si>
  <si>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</si>
  <si>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</si>
  <si>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</si>
  <si>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</si>
  <si>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</si>
  <si>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</si>
  <si>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</si>
  <si>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</si>
  <si>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</si>
  <si>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</si>
  <si>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</si>
  <si>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</si>
  <si>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</si>
  <si>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</si>
  <si>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</si>
  <si>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</si>
  <si>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</si>
  <si>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</si>
  <si>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</si>
  <si>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</si>
  <si>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</si>
  <si>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</si>
  <si>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</si>
  <si>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</si>
  <si>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</si>
  <si>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</si>
  <si>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</si>
  <si>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</si>
  <si>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</si>
  <si>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</si>
  <si>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</si>
  <si>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</si>
  <si>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</si>
  <si>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</si>
  <si>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</si>
  <si>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</si>
  <si>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</si>
  <si>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</si>
  <si>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</si>
  <si>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</si>
  <si>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</si>
  <si>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</si>
  <si>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</si>
  <si>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</si>
  <si>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</si>
  <si>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</si>
  <si>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</si>
  <si>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</si>
  <si>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</si>
  <si>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</si>
  <si>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</si>
  <si>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</si>
  <si>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</si>
  <si>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</si>
  <si>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</si>
  <si>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</si>
  <si>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</si>
  <si>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</si>
  <si>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</si>
  <si>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</si>
  <si>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</si>
  <si>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</si>
  <si>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</si>
  <si>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</si>
  <si>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</si>
  <si>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</si>
  <si>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</si>
  <si>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</si>
  <si>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</si>
  <si>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</si>
  <si>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</si>
  <si>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</si>
  <si>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</si>
  <si>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</si>
  <si>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</si>
  <si>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</si>
  <si>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</si>
  <si>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</si>
  <si>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</si>
  <si>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</si>
  <si>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</si>
  <si>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</si>
  <si>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</si>
  <si>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</si>
  <si>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</si>
  <si>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</si>
  <si>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</si>
  <si>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</si>
  <si>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</si>
  <si>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</si>
  <si>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</si>
  <si>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</si>
  <si>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</si>
  <si>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</si>
  <si>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</si>
  <si>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</si>
  <si>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</si>
  <si>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</si>
  <si>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</si>
  <si>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</si>
  <si>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</si>
  <si>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</si>
  <si>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</si>
  <si>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</si>
  <si>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</si>
  <si>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</si>
  <si>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</si>
  <si>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</si>
  <si>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</si>
  <si>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</si>
  <si>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</si>
  <si>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</si>
  <si>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</si>
  <si>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</si>
  <si>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</si>
  <si>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</si>
  <si>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</si>
  <si>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</si>
  <si>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</si>
  <si>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</si>
  <si>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</si>
  <si>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</si>
  <si>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</si>
  <si>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</si>
  <si>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</si>
  <si>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</si>
  <si>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</si>
  <si>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</si>
  <si>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</si>
  <si>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</si>
  <si>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</si>
  <si>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</si>
  <si>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</si>
  <si>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</si>
  <si>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</si>
  <si>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</si>
  <si>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</si>
  <si>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</si>
  <si>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</si>
  <si>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</si>
  <si>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</si>
  <si>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</si>
  <si>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</si>
  <si>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</si>
  <si>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</si>
  <si>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</si>
  <si>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</si>
  <si>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</si>
  <si>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</si>
  <si>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</si>
  <si>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</si>
  <si>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</si>
  <si>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</si>
  <si>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</si>
  <si>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</si>
  <si>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</si>
  <si>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</si>
  <si>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</si>
  <si>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</si>
  <si>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</si>
  <si>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</si>
  <si>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</si>
  <si>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</si>
  <si>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</si>
  <si>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</si>
  <si>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</si>
  <si>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</si>
  <si>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</si>
  <si>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</si>
  <si>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</si>
  <si>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</si>
  <si>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</si>
  <si>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</si>
  <si>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</si>
  <si>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</si>
  <si>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</si>
  <si>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</si>
  <si>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</si>
  <si>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</si>
  <si>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</si>
  <si>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</si>
  <si>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</si>
  <si>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</si>
  <si>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</si>
  <si>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</si>
  <si>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</si>
  <si>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</si>
  <si>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</si>
  <si>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</si>
  <si>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</si>
  <si>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</si>
  <si>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</si>
  <si>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</si>
  <si>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</si>
  <si>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</si>
  <si>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</si>
  <si>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</si>
  <si>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</si>
  <si>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</si>
  <si>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</si>
  <si>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</si>
  <si>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</si>
  <si>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</si>
  <si>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</si>
  <si>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</si>
  <si>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</si>
  <si>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</si>
  <si>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</si>
  <si>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</si>
  <si>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</si>
  <si>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</si>
  <si>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</si>
  <si>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</si>
  <si>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</si>
  <si>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</si>
  <si>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</si>
  <si>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</si>
  <si>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</si>
  <si>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</si>
  <si>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</si>
  <si>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</si>
  <si>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</si>
  <si>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</si>
  <si>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</si>
  <si>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</si>
  <si>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</si>
  <si>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</si>
  <si>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</si>
  <si>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</si>
  <si>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</si>
  <si>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</si>
  <si>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</si>
  <si>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</si>
  <si>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</si>
  <si>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</si>
  <si>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</si>
  <si>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</si>
  <si>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</si>
  <si>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</si>
  <si>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</si>
  <si>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</si>
  <si>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</si>
  <si>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</si>
  <si>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</si>
  <si>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</si>
  <si>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</si>
  <si>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</si>
  <si>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</si>
  <si>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</si>
  <si>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</si>
  <si>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</si>
  <si>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</si>
  <si>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</si>
  <si>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</si>
  <si>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</si>
  <si>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</si>
  <si>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</si>
  <si>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</si>
  <si>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</si>
  <si>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</si>
  <si>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</si>
  <si>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</si>
  <si>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</si>
  <si>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</si>
  <si>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</si>
  <si>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</si>
  <si>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</si>
  <si>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</si>
  <si>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</si>
  <si>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</si>
  <si>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</si>
  <si>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</si>
  <si>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</si>
  <si>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</si>
  <si>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</si>
  <si>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</si>
  <si>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</si>
  <si>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</si>
  <si>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</si>
  <si>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</si>
  <si>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</si>
  <si>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</si>
  <si>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</si>
  <si>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</si>
  <si>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</si>
  <si>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</si>
  <si>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</si>
  <si>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</si>
  <si>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</si>
  <si>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</si>
  <si>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</si>
  <si>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</si>
  <si>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</si>
  <si>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</si>
  <si>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</si>
  <si>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</si>
  <si>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</si>
  <si>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</si>
  <si>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</si>
  <si>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</si>
  <si>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</si>
  <si>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</si>
  <si>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</si>
  <si>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</si>
  <si>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</si>
  <si>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</si>
  <si>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</si>
  <si>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</si>
  <si>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</si>
  <si>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</si>
  <si>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</si>
  <si>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</si>
  <si>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</si>
  <si>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</si>
  <si>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</si>
  <si>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</si>
  <si>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</si>
  <si>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</si>
  <si>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</si>
  <si>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</si>
  <si>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</si>
  <si>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</si>
  <si>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</si>
  <si>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</si>
  <si>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</si>
  <si>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</si>
  <si>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</si>
  <si>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</si>
  <si>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</si>
  <si>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</si>
  <si>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</si>
  <si>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</si>
  <si>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</si>
  <si>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</si>
  <si>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</si>
  <si>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</si>
  <si>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</si>
  <si>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</si>
  <si>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</si>
  <si>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</si>
  <si>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</si>
  <si>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</si>
  <si>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</si>
  <si>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</si>
  <si>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</si>
  <si>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</si>
  <si>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</si>
  <si>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</si>
  <si>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</si>
  <si>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</si>
  <si>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</si>
  <si>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</si>
  <si>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</si>
  <si>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</si>
  <si>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</si>
  <si>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</si>
  <si>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</si>
  <si>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</si>
  <si>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</si>
  <si>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</si>
  <si>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</si>
  <si>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</si>
  <si>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</si>
  <si>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</si>
  <si>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</si>
  <si>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</si>
  <si>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</si>
  <si>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</si>
  <si>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</si>
  <si>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</si>
  <si>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</si>
  <si>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</si>
  <si>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</si>
  <si>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</si>
  <si>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</si>
  <si>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</si>
  <si>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</si>
  <si>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</si>
  <si>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</si>
  <si>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</si>
  <si>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</si>
  <si>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</si>
  <si>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</si>
  <si>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</si>
  <si>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</si>
  <si>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</si>
  <si>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</si>
  <si>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</si>
  <si>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</si>
  <si>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</si>
  <si>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</si>
  <si>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</si>
  <si>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</si>
  <si>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</si>
  <si>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</si>
  <si>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</si>
  <si>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</si>
  <si>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</si>
  <si>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</si>
  <si>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</si>
  <si>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</si>
  <si>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</si>
  <si>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</si>
  <si>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</si>
  <si>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</si>
  <si>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</si>
  <si>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</si>
  <si>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</si>
  <si>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</si>
  <si>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</si>
  <si>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</si>
  <si>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</si>
  <si>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</si>
  <si>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</si>
  <si>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</si>
  <si>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</si>
  <si>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</si>
  <si>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</si>
  <si>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</si>
  <si>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</si>
  <si>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</si>
  <si>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</si>
  <si>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</si>
  <si>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</si>
  <si>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</si>
  <si>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</si>
  <si>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</si>
  <si>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</si>
  <si>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</si>
  <si>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</si>
  <si>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</si>
  <si>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</si>
  <si>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</si>
  <si>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</si>
  <si>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</si>
  <si>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</si>
  <si>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</si>
  <si>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</si>
  <si>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</si>
  <si>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</si>
  <si>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</si>
  <si>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</si>
  <si>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</si>
  <si>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</si>
  <si>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</si>
  <si>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</si>
  <si>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</si>
  <si>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</si>
  <si>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</si>
  <si>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</si>
  <si>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</si>
  <si>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</si>
  <si>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</si>
  <si>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</si>
  <si>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</si>
  <si>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</si>
  <si>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</si>
  <si>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</si>
  <si>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</si>
  <si>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</si>
  <si>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</si>
  <si>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</si>
  <si>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</si>
  <si>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</si>
  <si>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</si>
  <si>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</si>
  <si>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</si>
  <si>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</si>
  <si>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</si>
  <si>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</si>
  <si>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</si>
  <si>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</si>
  <si>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</si>
  <si>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</si>
  <si>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</si>
  <si>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</si>
  <si>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</si>
  <si>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</si>
  <si>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</si>
  <si>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</si>
  <si>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</si>
  <si>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</si>
  <si>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</si>
  <si>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</si>
  <si>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</si>
  <si>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</si>
  <si>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</si>
  <si>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</si>
  <si>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</si>
  <si>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</si>
  <si>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</si>
  <si>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</si>
  <si>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</si>
  <si>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</si>
  <si>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</si>
  <si>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</si>
  <si>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</si>
  <si>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</si>
  <si>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</si>
  <si>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</si>
  <si>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</si>
  <si>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</si>
  <si>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</si>
  <si>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</si>
  <si>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</si>
  <si>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</si>
  <si>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</si>
  <si>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</si>
  <si>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</si>
  <si>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</si>
  <si>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</si>
  <si>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</si>
  <si>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</si>
  <si>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</si>
  <si>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</si>
  <si>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</si>
  <si>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</si>
  <si>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</si>
  <si>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</si>
  <si>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</si>
  <si>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</si>
  <si>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</si>
  <si>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</si>
  <si>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</si>
  <si>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</si>
  <si>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</si>
  <si>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</si>
  <si>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</si>
  <si>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</si>
  <si>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</si>
  <si>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</si>
  <si>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</si>
  <si>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</si>
  <si>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</si>
  <si>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</si>
  <si>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</si>
  <si>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</si>
  <si>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</si>
  <si>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</si>
  <si>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</si>
  <si>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</si>
  <si>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</si>
  <si>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</si>
  <si>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</si>
  <si>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PCM-20251018-00001449</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</si>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</sst>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285.70623518518551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5.2109226851825952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45948.654661111112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45948.654661111112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45948.654661111112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45948.654661111112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45948.654661111112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45948.654661111112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45948.654661111112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45948.654661111112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45948.654661111112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45948.654661111112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45948.654661111112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45948.654661111112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45948.654661111112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45948.654661111112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45948.654661111112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45948.654661111112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45948.654661111112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45948.654661111112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45948.654661111112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45948.654661111112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45948.654661111112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45948.654661111112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45948.654661111112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45948.654661111112</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45948.654661111112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45948.654661111112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45948.654661111112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45948.654661111112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45948.654661111112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45948.654661111112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45948.654661111112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45948.654661111112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45948.654661111112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45948.654661111112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45948.654661111112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45948.654661111112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45948.654661111112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45948.654661111112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45948.654661111112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45948.654661111112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45948.654661111112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45948.654661111112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45948.654661111112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45948.654661111112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45948.654661111112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45948.654661111112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45948.654661111112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45948.654661111112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45948.654661111112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45948.654661111112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45948.654661111112</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45948.654661111112</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45948.654661111112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45948.654661111112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45948.654661111112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45948.654661111112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45948.654661111112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45948.654661111112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45948.654661111112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45948.654661111112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45948.654661111112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45948.654661111112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45948.654661111112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45948.654661111112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45948.654661111112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45948.654661111112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45948.654661111112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45948.654661111112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45948.654661111112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45948.654661111112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45948.654661111112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45948.654661111112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45948.654661111112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45948.654661111112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45948.654661111112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45948.654661111112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45948.654661111112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45948.654661111112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45948.654661111112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45948.654661111112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45948.654661111112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45948.654661111112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45948.654661111112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45948.654661111112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45948.654661111112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45948.654661111112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45948.654661111112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45948.654661111112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45948.654661111112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45948.654661111112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45948.654661111112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45948.654661111112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45948.654661111112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45948.654661111112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45948.654661111112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45948.654661111112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45948.654661111112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45948.654661111112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45948.654661111112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45948.654661111112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45948.654661111112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45948.654661111112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45948.654661111112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45948.654661111112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45948.654661111112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45948.654661111112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45948.654661111112</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45948.654661111112</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6BEE033B-583F-4F9A-9E87-0DD718769CE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141.92757777778024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123.65482314815017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4.1588856481466792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8.0181944445939735E-2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45948.654661111112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45948.654661111112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45948.654661111112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45948.654661111112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45948.654661111112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45948.654661111112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45948.654661111112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45948.654661111112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45948.654661111112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45948.654661111112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45948.654661111112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45948.654661111112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45948.654661111112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45948.654661111112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45948.654661111112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45948.654661111112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45948.654661111112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45948.654661111112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45948.654661111112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45948.654661111112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45948.654661111112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45948.654661111112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45948.654661111112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45948.654661111112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45948.654661111112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45948.654661111112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45948.654661111112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45948.654661111112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45948.654661111112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45948.654661111112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45948.654661111112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45948.654661111112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45948.654661111112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45948.654661111112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45948.654661111112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45948.654661111112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45948.654661111112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45948.654661111112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45948.654661111112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45948.654661111112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45948.654661111112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45948.654661111112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45948.654661111112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45948.654661111112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45948.654661111112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45948.654661111112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45948.654661111112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45948.654661111112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45948.654661111112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45948.654661111112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45948.654661111112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45948.654661111112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45948.654661111112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45948.654661111112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45948.654661111112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45948.654661111112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45948.654661111112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45948.654661111112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45948.654661111112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45948.654661111112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45948.654661111112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45948.654661111112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45948.654661111112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45948.654661111112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45948.654661111112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45948.654661111112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45948.654661111112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45948.654661111112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45948.654661111112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45948.654661111112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45948.654661111112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45948.654661111112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45948.654661111112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45948.654661111112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45948.654661111112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45948.654661111112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45948.654661111112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45948.654661111112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45948.654661111112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45948.654661111112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45948.654661111112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45948.654661111112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45948.654661111112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45948.654661111112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45948.654661111112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45948.654661111112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45948.654661111112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45948.654661111112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45948.654661111112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45948.654661111112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45948.654661111112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45948.654661111112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45948.654661111112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45948.654661111112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45948.654661111112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9.3272222220548429E-2</v>
      </c>
      <c r="H2" s="22">
        <v>45948.554224537038</v>
      </c>
      <c r="I2" s="19" t="str">
        <f>IFERROR(VLOOKUP(D2,DB!A:F,6,0),"")</f>
        <v>SCECO</v>
      </c>
      <c r="J2" s="18" t="str">
        <f>IFERROR(VLOOKUP(D2,DB!A:G,7,0),"")</f>
        <v>Vandalized</v>
      </c>
      <c r="K2" s="47" t="s">
        <v>39057</v>
      </c>
      <c r="L2" s="23" t="str">
        <f>IFERROR(VLOOKUP(D2,DB!A:I,9,0),"")</f>
        <v>Latis</v>
      </c>
    </row>
    <row r="3" spans="1:13" ht="15" customHeight="1">
      <c r="A3" s="19" t="s">
        <v>39058</v>
      </c>
      <c r="B3" s="64" t="str">
        <f>IFERROR(VLOOKUP(D3,DB!A:K,11,0),"")</f>
        <v>R3</v>
      </c>
      <c r="C3" s="18">
        <v>1</v>
      </c>
      <c r="D3" s="64" t="s">
        <v>11047</v>
      </c>
      <c r="E3" s="18" t="s">
        <v>38964</v>
      </c>
      <c r="F3" s="20">
        <v>45948.64261574074</v>
      </c>
      <c r="G3" s="21">
        <f t="shared" ca="1" si="0"/>
        <v>1.204537037119735E-2</v>
      </c>
      <c r="H3" s="22">
        <v>45948.637511574074</v>
      </c>
      <c r="I3" s="19" t="str">
        <f>IFERROR(VLOOKUP(D3,DB!A:F,6,0),"")</f>
        <v>SCECO</v>
      </c>
      <c r="J3" s="18" t="str">
        <f>IFERROR(VLOOKUP(D3,DB!A:G,7,0),"")</f>
        <v xml:space="preserve">Weak </v>
      </c>
      <c r="K3" s="47"/>
      <c r="L3" s="23" t="str">
        <f>IFERROR(VLOOKUP(D3,DB!A:I,9,0),"")</f>
        <v>Latis</v>
      </c>
    </row>
    <row r="4" spans="1:13" ht="15" customHeight="1">
      <c r="A4" s="19"/>
      <c r="B4" s="64" t="str">
        <f>IFERROR(VLOOKUP(D4,DB!A:K,11,0),"")</f>
        <v/>
      </c>
      <c r="C4" s="18"/>
      <c r="D4" s="64"/>
      <c r="E4" s="18"/>
      <c r="F4" s="20"/>
      <c r="G4" s="21">
        <f t="shared" ca="1" si="0"/>
        <v>45948.654661111112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45948.654661111112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45948.654661111112</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45948.654661111112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45948.654661111112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45948.654661111112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45948.654661111112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45948.654661111112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45948.654661111112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45948.654661111112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45948.654661111112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45948.654661111112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45948.654661111112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45948.654661111112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45948.654661111112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45948.654661111112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45948.654661111112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45948.654661111112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45948.654661111112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45948.654661111112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45948.654661111112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45948.654661111112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45948.654661111112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45948.654661111112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45948.654661111112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45948.654661111112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45948.654661111112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45948.654661111112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45948.654661111112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45948.654661111112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45948.654661111112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45948.654661111112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45948.654661111112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45948.654661111112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45948.654661111112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45948.654661111112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45948.654661111112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45948.654661111112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45948.654661111112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45948.654661111112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45948.654661111112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45948.654661111112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45948.654661111112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45948.654661111112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45948.654661111112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45948.654661111112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45948.654661111112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45948.654661111112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45948.654661111112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45948.654661111112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45948.654661111112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45948.654661111112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45948.654661111112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45948.654661111112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45948.654661111112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45948.654661111112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45948.654661111112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45948.654661111112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45948.654661111112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45948.654661111112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45948.654661111112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45948.654661111112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45948.654661111112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45948.654661111112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45948.654661111112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45948.654661111112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45948.654661111112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45948.654661111112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45948.654661111112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45948.654661111112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45948.654661111112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45948.654661111112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45948.654661111112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45948.654661111112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45948.654661111112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45948.654661111112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45948.654661111112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45948.654661111112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45948.654661111112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45948.654661111112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45948.654661111112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45948.654661111112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45948.654661111112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45948.654661111112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45948.654661111112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45948.654661111112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45948.654661111112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45948.654661111112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45948.654661111112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45948.654661111112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45948.654661111112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45948.654661111112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45948.654661111112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45948.654661111112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45948.654661111112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45948.654661111112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45948.654661111112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45948.654661111112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45948.654661111112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45948.654661111112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45948.654661111112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45948.654661111112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45948.654661111112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45948.654661111112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45948.654661111112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45948.654661111112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45948.654661111112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45948.654661111112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45948.654661111112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45948.654661111112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45948.654661111112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45948.654661111112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45948.654661111112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45948.654661111112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45948.654661111112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45948.654661111112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45948.654661111112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45948.654661111112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45948.654661111112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45948.654661111112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45948.654661111112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45948.654661111112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45948.654661111112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45948.654661111112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45948.654661111112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45948.654661111112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45948.654661111112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45948.654661111112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45948.654661111112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45948.654661111112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45948.654661111112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45948.654661111112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45948.654661111112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45948.654661111112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45948.654661111112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45948.654661111112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45948.654661111112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45948.654661111112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45948.654661111112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45948.654661111112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45948.654661111112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45948.654661111112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45948.654661111112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45948.654661111112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45948.654661111112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45948.654661111112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45948.654661111112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45948.654661111112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45948.654661111112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45948.654661111112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45948.654661111112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45948.654661111112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45948.654661111112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45948.654661111112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45948.654661111112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45948.654661111112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45948.654661111112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45948.654661111112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45948.654661111112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45948.654661111112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45948.654661111112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45948.654661111112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45948.654661111112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45948.654661111112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45948.654661111112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45948.654661111112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45948.654661111112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45948.654661111112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45948.654661111112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45948.654661111112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45948.654661111112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45948.654661111112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45948.654661111112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45948.654661111112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45948.654661111112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45948.654661111112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45948.654661111112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45948.654661111112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45948.654661111112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45948.654661111112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45948.654661111112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45948.654661111112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45948.654661111112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45948.654661111112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45948.654661111112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45948.654661111112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45948.654661111112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45948.654661111112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45948.654661111112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45948.654661111112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45948.654661111112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45948.654661111112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45948.654661111112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45948.654661111112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45948.654661111112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45948.654661111112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45948.654661111112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45948.654661111112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45948.654661111112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45948.654661111112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45948.654661111112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45948.654661111112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45948.654661111112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45948.654661111112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45948.654661111112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45948.654661111112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45948.654661111112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45948.654661111112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45948.654661111112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45948.654661111112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45948.654661111112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45948.654661111112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45948.654661111112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45948.654661111112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45948.654661111112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45948.654661111112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45948.654661111112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45948.654661111112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45948.654661111112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45948.654661111112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45948.654661111112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45948.654661111112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45948.654661111112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45948.654661111112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45948.654661111112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45948.654661111112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45948.654661111112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45948.654661111112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45948.654661111112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45948.654661111112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45948.654661111112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45948.654661111112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45948.654661111112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45948.654661111112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45948.654661111112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45948.654661111112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45948.654661111112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45948.654661111112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45948.654661111112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45948.654661111112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45948.654661111112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45948.654661111112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45948.654661111112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45948.654661111112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45948.654661111112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45948.654661111112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45948.654661111112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45948.654661111112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45948.654661111112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45948.654661111112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45948.654661111112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45948.654661111112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45948.654661111112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45948.654661111112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45948.654661111112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45948.654661111112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45948.654661111112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45948.654661111112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45948.654661111112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45948.654661111112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45948.654661111112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45948.654661111112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45948.654661111112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45948.654661111112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45948.654661111112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45948.654661111112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45948.654661111112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45948.654661111112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45948.654661111112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45948.654661111112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45948.654661111112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45948.654661111112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45948.654661111112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45948.654661111112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45948.654661111112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45948.654661111112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45948.654661111112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45948.654661111112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45948.654661111112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45948.654661111112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45948.654661111112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45948.654661111112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45948.654661111112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45948.654661111112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45948.654661111112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45948.654661111112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45948.654661111112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45948.654661111112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45948.654661111112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45948.654661111112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45948.654661111112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45948.654661111112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45948.654661111112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45948.654661111112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45948.654661111112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45948.654661111112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45948.654661111112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45948.654661111112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45948.654661111112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45948.654661111112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45948.654661111112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45948.654661111112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45948.654661111112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45948.654661111112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45948.654661111112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45948.654661111112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45948.654661111112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45948.654661111112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45948.654661111112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45948.654661111112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45948.654661111112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45948.654661111112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45948.654661111112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45948.654661111112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45948.654661111112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45948.654661111112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45948.654661111112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45948.654661111112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45948.654661111112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45948.654661111112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45948.654661111112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45948.654661111112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45948.654661111112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45948.654661111112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45948.654661111112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45948.654661111112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45948.654661111112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45948.654661111112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45948.654661111112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45948.654661111112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45948.654661111112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45948.654661111112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45948.654661111112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45948.654661111112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45948.654661111112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45948.654661111112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45948.654661111112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45948.654661111112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45948.654661111112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45948.654661111112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45948.654661111112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45948.654661111112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45948.654661111112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45948.654661111112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45948.654661111112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45948.654661111112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45948.654661111112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45948.654661111112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45948.654661111112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45948.654661111112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45948.654661111112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45948.654661111112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45948.654661111112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45948.654661111112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45948.654661111112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45948.654661111112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45948.654661111112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45948.654661111112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45948.654661111112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45948.654661111112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45948.654661111112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45948.654661111112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45948.654661111112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45948.654661111112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45948.654661111112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45948.654661111112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45948.654661111112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45948.654661111112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45948.654661111112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45948.654661111112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45948.654661111112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45948.654661111112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45948.654661111112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45948.654661111112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45948.654661111112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45948.654661111112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45948.654661111112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45948.654661111112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45948.654661111112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45948.654661111112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45948.654661111112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45948.654661111112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45948.654661111112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45948.654661111112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45948.654661111112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45948.654661111112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45948.654661111112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45948.654661111112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45948.654661111112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45948.654661111112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45948.654661111112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45948.654661111112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45948.654661111112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45948.654661111112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45948.654661111112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45948.654661111112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45948.654661111112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45948.654661111112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45948.654661111112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45948.654661111112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45948.654661111112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45948.654661111112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45948.654661111112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45948.654661111112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45948.654661111112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45948.654661111112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45948.654661111112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45948.654661111112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45948.654661111112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45948.654661111112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45948.654661111112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45948.654661111112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45948.654661111112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45948.654661111112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45948.654661111112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45948.654661111112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45948.654661111112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45948.654661111112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45948.654661111112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45948.654661111112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45948.654661111112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45948.654661111112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45948.654661111112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45948.654661111112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45948.654661111112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45948.654661111112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45948.654661111112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45948.654661111112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45948.654661111112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45948.654661111112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45948.654661111112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45948.654661111112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45948.654661111112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45948.654661111112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45948.654661111112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45948.654661111112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45948.654661111112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45948.654661111112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45948.654661111112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45948.654661111112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45948.654661111112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45948.654661111112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45948.654661111112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45948.654661111112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45948.654661111112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45948.654661111112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45948.654661111112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45948.654661111112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45948.654661111112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45948.654661111112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45948.654661111112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45948.654661111112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45948.654661111112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45948.654661111112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45948.654661111112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45948.654661111112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45948.654661111112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45948.654661111112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45948.654661111112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45948.654661111112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45948.654661111112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45948.654661111112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45948.654661111112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45948.654661111112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45948.654661111112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45948.654661111112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45948.654661111112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45948.654661111112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45948.654661111112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45948.654661111112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45948.654661111112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45948.654661111112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45948.654661111112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45948.654661111112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45948.654661111112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45948.654661111112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45948.654661111112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45948.654661111112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45948.654661111112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45948.654661111112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45948.654661111112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45948.654661111112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45948.654661111112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45948.654661111112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45948.654661111112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45948.654661111112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45948.654661111112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45948.654661111112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45948.654661111112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45948.654661111112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45948.654661111112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45948.654661111112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45948.654661111112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45948.654661111112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45948.654661111112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45948.654661111112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45948.654661111112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45948.654661111112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45948.654661111112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45948.654661111112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45948.654661111112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45948.654661111112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45948.654661111112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45948.654661111112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45948.654661111112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45948.654661111112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45948.654661111112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45948.654661111112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45948.654661111112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45948.654661111112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45948.654661111112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45948.654661111112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45948.654661111112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45948.654661111112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45948.654661111112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45948.654661111112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45948.654661111112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45948.654661111112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45948.654661111112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45948.654661111112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45948.654661111112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45948.654661111112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45948.654661111112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45948.654661111112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45948.654661111112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45948.654661111112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45948.654661111112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45948.654661111112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45948.654661111112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45948.654661111112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45948.654661111112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45948.654661111112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45948.654661111112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45948.654661111112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45948.654661111112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45948.654661111112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45948.654661111112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45948.654661111112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45948.654661111112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45948.654661111112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45948.654661111112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45948.654661111112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45948.654661111112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45948.654661111112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45948.654661111112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45948.654661111112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45948.654661111112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45948.654661111112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45948.654661111112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45948.654661111112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45948.654661111112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45948.654661111112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45948.654661111112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45948.654661111112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45948.654661111112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45948.654661111112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45948.654661111112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45948.654661111112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45948.654661111112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45948.654661111112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45948.654661111112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45948.654661111112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45948.654661111112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45948.654661111112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45948.654661111112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45948.654661111112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45948.654661111112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45948.654661111112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45948.654661111112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45948.654661111112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45948.654661111112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45948.654661111112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45948.654661111112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45948.654661111112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45948.654661111112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45948.654661111112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45948.654661111112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45948.654661111112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45948.654661111112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45948.654661111112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45948.654661111112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45948.654661111112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45948.654661111112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45948.654661111112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45948.654661111112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45948.654661111112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45948.654661111112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45948.654661111112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45948.654661111112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45948.654661111112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45948.654661111112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45948.654661111112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45948.654661111112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45948.654661111112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45948.654661111112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45948.654661111112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45948.654661111112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45948.654661111112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45948.654661111112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45948.654661111112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45948.654661111112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45948.654661111112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45948.654661111112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45948.654661111112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45948.654661111112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45948.654661111112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45948.654661111112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45948.654661111112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45948.654661111112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45948.654661111112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45948.654661111112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45948.654661111112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45948.654661111112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45948.654661111112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45948.654661111112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45948.654661111112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45948.654661111112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45948.654661111112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45948.654661111112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45948.654661111112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45948.654661111112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45948.654661111112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45948.654661111112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45948.654661111112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45948.654661111112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45948.654661111112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45948.654661111112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45948.654661111112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45948.654661111112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45948.654661111112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45948.654661111112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45948.654661111112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45948.654661111112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45948.654661111112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45948.654661111112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45948.654661111112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45948.654661111112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45948.654661111112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45948.654661111112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45948.654661111112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45948.654661111112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45948.654661111112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45948.654661111112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45948.654661111112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45948.654661111112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45948.654661111112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45948.654661111112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45948.654661111112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45948.654661111112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45948.654661111112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45948.654661111112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45948.654661111112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45948.654661111112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45948.654661111112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45948.654661111112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45948.654661111112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45948.654661111112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45948.654661111112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45948.654661111112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45948.654661111112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45948.654661111112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45948.654661111112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45948.654661111112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45948.654661111112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45948.654661111112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45948.654661111112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45948.654661111112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45948.654661111112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45948.654661111112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45948.654661111112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45948.654661111112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45948.654661111112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45948.654661111112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45948.654661111112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45948.654661111112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45948.654661111112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45948.654661111112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45948.654661111112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45948.654661111112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45948.654661111112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45948.654661111112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45948.654661111112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45948.654661111112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45948.654661111112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45948.654661111112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45948.654661111112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45948.654661111112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45948.654661111112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45948.654661111112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45948.654661111112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45948.654661111112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45948.654661111112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45948.654661111112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45948.654661111112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45948.654661111112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45948.654661111112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45948.654661111112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45948.654661111112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45948.654661111112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45948.654661111112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45948.654661111112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45948.654661111112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45948.654661111112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45948.654661111112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45948.654661111112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45948.654661111112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45948.654661111112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45948.654661111112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45948.654661111112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45948.654661111112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45948.654661111112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45948.654661111112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45948.654661111112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45948.654661111112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45948.654661111112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45948.654661111112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45948.654661111112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45948.654661111112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45948.654661111112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45948.654661111112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45948.654661111112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45948.654661111112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45948.654661111112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45948.654661111112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45948.654661111112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45948.654661111112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45948.654661111112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45948.654661111112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45948.654661111112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45948.654661111112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45948.654661111112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45948.654661111112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45948.654661111112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45948.654661111112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45948.654661111112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45948.654661111112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45948.654661111112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45948.654661111112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45948.654661111112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45948.654661111112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45948.654661111112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45948.654661111112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45948.654661111112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45948.654661111112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45948.654661111112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45948.654661111112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45948.654661111112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45948.654661111112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45948.654661111112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45948.654661111112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45948.654661111112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45948.654661111112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45948.654661111112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45948.654661111112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45948.654661111112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45948.654661111112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45948.654661111112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45948.654661111112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45948.654661111112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45948.654661111112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45948.654661111112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45948.654661111112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45948.654661111112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45948.654661111112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45948.654661111112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45948.654661111112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45948.654661111112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45948.654661111112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45948.654661111112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45948.654661111112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45948.654661111112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45948.654661111112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45948.654661111112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45948.654661111112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45948.654661111112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45948.654661111112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45948.654661111112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45948.654661111112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45948.654661111112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45948.654661111112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45948.654661111112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45948.654661111112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45948.654661111112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45948.654661111112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45948.654661111112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45948.654661111112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45948.654661111112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45948.654661111112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45948.654661111112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45948.654661111112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45948.654661111112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45948.654661111112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45948.654661111112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45948.654661111112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45948.654661111112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45948.654661111112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45948.654661111112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45948.654661111112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45948.654661111112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45948.654661111112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45948.654661111112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45948.654661111112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45948.654661111112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45948.654661111112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45948.654661111112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45948.654661111112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45948.654661111112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45948.654661111112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45948.654661111112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45948.654661111112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45948.654661111112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45948.654661111112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45948.654661111112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45948.654661111112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45948.654661111112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45948.654661111112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45948.654661111112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45948.654661111112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45948.654661111112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45948.654661111112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45948.654661111112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45948.654661111112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45948.654661111112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45948.654661111112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45948.654661111112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45948.654661111112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45948.654661111112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45948.654661111112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45948.654661111112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45948.654661111112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45948.654661111112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45948.654661111112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45948.654661111112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45948.654661111112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45948.654661111112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45948.654661111112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45948.654661111112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45948.654661111112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45948.654661111112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45948.654661111112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45948.654661111112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45948.654661111112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45948.654661111112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45948.654661111112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45948.654661111112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45948.654661111112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45948.654661111112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45948.654661111112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45948.654661111112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45948.654661111112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45948.654661111112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45948.654661111112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45948.654661111112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45948.654661111112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45948.654661111112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45948.654661111112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45948.654661111112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45948.654661111112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45948.654661111112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45948.654661111112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45948.654661111112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45948.654661111112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45948.654661111112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45948.654661111112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45948.654661111112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45948.654661111112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45948.654661111112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45948.654661111112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45948.654661111112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45948.654661111112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45948.654661111112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45948.654661111112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45948.654661111112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45948.654661111112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45948.654661111112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45948.654661111112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45948.654661111112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45948.654661111112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45948.654661111112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45948.654661111112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45948.654661111112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45948.654661111112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45948.654661111112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45948.654661111112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45948.654661111112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45948.654661111112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45948.654661111112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45948.654661111112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45948.654661111112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45948.654661111112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45948.654661111112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45948.654661111112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45948.654661111112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45948.654661111112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45948.654661111112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45948.654661111112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45948.654661111112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45948.654661111112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45948.654661111112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45948.654661111112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45948.654661111112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45948.654661111112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45948.654661111112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45948.654661111112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45948.654661111112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45948.654661111112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45948.654661111112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45948.654661111112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45948.654661111112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45948.654661111112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45948.654661111112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45948.654661111112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45948.654661111112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45948.654661111112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45948.654661111112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45948.654661111112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45948.654661111112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45948.654661111112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45948.654661111112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45948.654661111112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45948.654661111112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45948.654661111112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45948.654661111112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45948.654661111112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45948.654661111112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45948.654661111112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45948.654661111112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45948.654661111112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45948.654661111112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45948.654661111112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45948.654661111112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45948.654661111112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45948.654661111112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45948.654661111112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45948.654661111112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45948.654661111112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45948.654661111112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45948.654661111112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45948.654661111112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45948.654661111112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45948.654661111112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45948.654661111112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45948.654661111112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45948.654661111112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45948.654661111112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45948.654661111112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45948.654661111112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45948.654661111112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45948.654661111112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45948.654661111112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45948.654661111112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45948.654661111112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45948.654661111112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45948.654661111112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45948.654661111112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45948.654661111112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45948.654661111112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45948.654661111112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45948.654661111112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45948.654661111112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45948.654661111112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45948.654661111112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45948.654661111112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45948.654661111112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45948.654661111112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45948.654661111112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45948.654661111112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45948.654661111112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45948.654661111112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45948.654661111112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45948.654661111112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45948.654661111112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45948.654661111112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45948.654661111112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45948.654661111112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45948.654661111112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45948.654661111112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45948.654661111112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45948.654661111112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45948.654661111112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45948.654661111112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45948.654661111112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45948.654661111112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45948.654661111112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45948.654661111112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45948.654661111112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45948.654661111112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45948.654661111112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45948.654661111112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45948.654661111112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45948.654661111112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45948.654661111112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45948.654661111112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45948.654661111112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45948.654661111112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45948.654661111112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45948.654661111112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45948.654661111112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45948.654661111112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45948.654661111112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45948.654661111112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45948.654661111112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45948.654661111112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45948.654661111112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45948.654661111112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45948.654661111112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45948.654661111112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45948.654661111112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45948.654661111112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45948.654661111112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45948.654661111112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45948.654661111112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45948.654661111112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45948.654661111112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45948.654661111112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45948.654661111112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45948.654661111112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45948.654661111112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45948.654661111112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45948.654661111112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45948.654661111112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45948.654661111112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45948.654661111112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45948.654661111112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45948.654661111112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45948.654661111112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45948.654661111112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45948.654661111112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45948.654661111112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45948.654661111112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45948.654661111112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45948.654661111112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45948.654661111112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45948.654661111112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45948.654661111112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45948.654661111112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45948.654661111112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45948.654661111112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45948.654661111112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45948.654661111112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45948.654661111112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45948.654661111112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45948.654661111112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45948.654661111112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45948.654661111112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45948.654661111112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45948.654661111112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45948.654661111112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45948.654661111112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45948.654661111112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45948.654661111112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45948.654661111112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45948.654661111112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45948.654661111112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45948.654661111112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45948.654661111112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45948.654661111112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45948.654661111112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45948.654661111112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45948.654661111112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45948.654661111112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45948.654661111112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45948.654661111112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45948.654661111112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45948.654661111112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45948.654661111112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45948.654661111112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45948.654661111112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45948.654661111112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45948.654661111112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45948.654661111112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45948.654661111112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45948.654661111112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45948.654661111112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45948.654661111112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45948.654661111112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45948.654661111112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45948.654661111112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45948.654661111112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45948.654661111112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45948.654661111112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45948.654661111112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45948.654661111112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45948.654661111112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45948.654661111112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45948.654661111112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45948.654661111112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45948.654661111112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45948.654661111112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45948.654661111112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45948.654661111112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45948.654661111112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45948.654661111112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45948.654661111112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45948.654661111112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45948.654661111112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45948.654661111112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45948.654661111112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45948.654661111112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45948.654661111112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45948.654661111112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45948.654661111112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45948.654661111112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45948.654661111112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45948.654661111112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45948.654661111112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45948.654661111112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45948.654661111112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45948.654661111112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45948.654661111112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45948.654661111112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45948.654661111112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45948.654661111112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45948.654661111112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45948.654661111112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45948.654661111112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45948.654661111112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45948.654661111112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45948.654661111112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45948.654661111112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45948.654661111112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45948.654661111112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45948.654661111112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45948.654661111112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45948.654661111112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45948.654661111112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45948.654661111112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45948.654661111112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45948.654661111112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45948.654661111112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45948.654661111112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45948.654661111112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45948.654661111112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45948.654661111112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45948.654661111112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45948.654661111112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45948.654661111112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45948.654661111112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45948.654661111112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45948.654661111112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45948.654661111112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45948.654661111112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45948.654661111112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45948.654661111112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45948.654661111112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45948.654661111112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45948.654661111112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45948.654661111112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45948.654661111112</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4: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245.17394351851544</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1.1595685185166076</v>
      </c>
      <c r="H3" s="128">
        <v>45947.457812499997</v>
      </c>
      <c r="I3" s="124" t="str">
        <f>IFERROR(VLOOKUP(D3,DB!A:F,6,0),"")</f>
        <v>SCECO</v>
      </c>
      <c r="J3" s="124" t="str">
        <f>IFERROR(VLOOKUP(D3,DB!A:G,7,0),"")</f>
        <v>Dead</v>
      </c>
      <c r="K3" s="130" t="s">
        <v>39062</v>
      </c>
      <c r="L3" s="126" t="str">
        <f>IFERROR(VLOOKUP(D3,DB!A:I,9,0),"")</f>
        <v>Latis</v>
      </c>
    </row>
    <row r="4" spans="1:16" ht="15" customHeight="1">
      <c r="A4" s="124"/>
      <c r="B4" s="124" t="str">
        <f>IFERROR(VLOOKUP(D4,DB!A:K,11,0),"")</f>
        <v/>
      </c>
      <c r="C4" s="125"/>
      <c r="D4" s="126"/>
      <c r="E4" s="101"/>
      <c r="F4" s="128"/>
      <c r="G4" s="129">
        <f ca="1">IFERROR(NOW()-F4,"")</f>
        <v>45948.654661111112</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45948.654661111112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45948.654661111112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45948.654661111112</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45948.654661111112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45948.654661111112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45948.654661111112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45948.654661111112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45948.654661111112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45948.654661111112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45948.654661111112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45948.654661111112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45948.654661111112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45948.654661111112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45948.654661111112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45948.654661111112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45948.654661111112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45948.654661111112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45948.654661111112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45948.654661111112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45948.654661111112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45948.654661111112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45948.654661111112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45948.654661111112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45948.654661111112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45948.654661111112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45948.654661111112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45948.654661111112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45948.654661111112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45948.654661111112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45948.654661111112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45948.654661111112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45948.654661111112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45948.654661111112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45948.654661111112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45948.654661111112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45948.654661111112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45948.654661111112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45948.654661111112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45948.654661111112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45948.654661111112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45948.654661111112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45948.654661111112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45948.654661111112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45948.654661111112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45948.654661111112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45948.654661111112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45948.654661111112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45948.654661111112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45948.654661111112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45948.654661111112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45948.654661111112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45948.654661111112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45948.654661111112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45948.654661111112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45948.654661111112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45948.654661111112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45948.654661111112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45948.654661111112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45948.654661111112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45948.654661111112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45948.654661111112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45948.654661111112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45948.654661111112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45948.654661111112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45948.654661111112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45948.654661111112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45948.654661111112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45948.654661111112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45948.654661111112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45948.654661111112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45948.654661111112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45948.654661111112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45948.654661111112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45948.654661111112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45948.654661111112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45948.654661111112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45948.654661111112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45948.654661111112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45948.654661111112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45948.654661111112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45948.654661111112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45948.654661111112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45948.654661111112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45948.654661111112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45948.654661111112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45948.654661111112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45948.654661111112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45948.654661111112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45948.654661111112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45948.654661111112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45948.654661111112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45948.654661111112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45948.654661111112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45948.654661111112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45948.654661111112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45948.654661111112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45948.654661111112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45948.654661111112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45948.654661111112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45948.654661111112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45948.654661111112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45948.654661111112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45948.654661111112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45948.654661111112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45948.654661111112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45948.654661111112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45948.654661111112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45948.654661111112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45948.654661111112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45948.654661111112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45948.654661111112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45948.654661111112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45948.654661111112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45948.654661111112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45948.654661111112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45948.654661111112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45948.654661111112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45948.654661111112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45948.654661111112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45948.654661111112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45948.654661111112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45948.654661111112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45948.654661111112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45948.654661111112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45948.654661111112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45948.654661111112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45948.654661111112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45948.654661111112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45948.654661111112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45948.654661111112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45948.654661111112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45948.654661111112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45948.654661111112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45948.654661111112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45948.654661111112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45948.654661111112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45948.654661111112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45948.654661111112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45948.654661111112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45948.654661111112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45948.654661111112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45948.654661111112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45948.654661111112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45948.654661111112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45948.654661111112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45948.654661111112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45948.654661111112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45948.654661111112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45948.654661111112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45948.654661111112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45948.654661111112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45948.654661111112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45948.654661111112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45948.654661111112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45948.654661111112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45948.654661111112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45948.654661111112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45948.654661111112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45948.654661111112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45948.654661111112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45948.654661111112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45948.654661111112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45948.654661111112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45948.654661111112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45948.654661111112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45948.654661111112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45948.654661111112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45948.654661111112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45948.654661111112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45948.654661111112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45948.654661111112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45948.654661111112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45948.654661111112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45948.654661111112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45948.654661111112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45948.654661111112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45948.654661111112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45948.654661111112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45948.654661111112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45948.654661111112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45948.654661111112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45948.654661111112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45948.654661111112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45948.654661111112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45948.654661111112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45948.654661111112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45948.654661111112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45948.654661111112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45948.654661111112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45948.654661111112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45948.654661111112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45948.654661111112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45948.654661111112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45948.654661111112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45948.654661111112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45948.654661111112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45948.654661111112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45948.654661111112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45948.654661111112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45948.654661111112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45948.654661111112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45948.654661111112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45948.654661111112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45948.654661111112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45948.654661111112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45948.654661111112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45948.654661111112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45948.654661111112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45948.654661111112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45948.654661111112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45948.654661111112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45948.654661111112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45948.654661111112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45948.654661111112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45948.654661111112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45948.654661111112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45948.654661111112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45948.654661111112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45948.654661111112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45948.654661111112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45948.654661111112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45948.654661111112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45948.654661111112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45948.654661111112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45948.654661111112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45948.654661111112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45948.654661111112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45948.654661111112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45948.654661111112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45948.654661111112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45948.654661111112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45948.654661111112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45948.654661111112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45948.654661111112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45948.654661111112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45948.654661111112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45948.654661111112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45948.654661111112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45948.654661111112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45948.654661111112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45948.654661111112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45948.654661111112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45948.654661111112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45948.654661111112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45948.654661111112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45948.654661111112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45948.654661111112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45948.654661111112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45948.654661111112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45948.654661111112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45948.654661111112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45948.654661111112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45948.654661111112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45948.654661111112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45948.654661111112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45948.654661111112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45948.654661111112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45948.654661111112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45948.654661111112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45948.654661111112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45948.654661111112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45948.654661111112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45948.654661111112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45948.654661111112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45948.654661111112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45948.654661111112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45948.654661111112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45948.654661111112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45948.654661111112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45948.654661111112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45948.654661111112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45948.654661111112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45948.654661111112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45948.654661111112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45948.654661111112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45948.654661111112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45948.654661111112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45948.654661111112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45948.654661111112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45948.654661111112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45948.654661111112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45948.654661111112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45948.654661111112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45948.654661111112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45948.654661111112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45948.654661111112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45948.654661111112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45948.654661111112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45948.654661111112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45948.654661111112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45948.654661111112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45948.654661111112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45948.654661111112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45948.654661111112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45948.654661111112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45948.654661111112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45948.654661111112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45948.654661111112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45948.654661111112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45948.654661111112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45948.654661111112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45948.654661111112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45948.654661111112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45948.654661111112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45948.654661111112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45948.654661111112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45948.654661111112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45948.654661111112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45948.654661111112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45948.654661111112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45948.654661111112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45948.654661111112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45948.654661111112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45948.654661111112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45948.654661111112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45948.654661111112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45948.654661111112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45948.654661111112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45948.654661111112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45948.654661111112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45948.654661111112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45948.654661111112</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45948.654661111112</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39063</v>
      </c>
      <c r="B2" s="37" t="str">
        <f>IFERROR(VLOOKUP(D2,DB!A:K,11,0),"")</f>
        <v>R5</v>
      </c>
      <c r="C2" s="37">
        <v>3</v>
      </c>
      <c r="D2" s="123" t="s">
        <v>36000</v>
      </c>
      <c r="E2" s="37" t="s">
        <v>38964</v>
      </c>
      <c r="F2" s="38">
        <v>45891.832060185188</v>
      </c>
      <c r="G2" s="154">
        <f ca="1">IFERROR(NOW()-F2,"")</f>
        <v>56.822600925923325</v>
      </c>
      <c r="H2" s="38">
        <v>45891.790393518517</v>
      </c>
      <c r="I2" s="37" t="str">
        <f>IFERROR(VLOOKUP(D2,DB!A:F,6,0),"")</f>
        <v>Generator-SG</v>
      </c>
      <c r="J2" s="37" t="str">
        <f>IFERROR(VLOOKUP(D2,DB!A:G,7,0),"")</f>
        <v>Vandalized</v>
      </c>
      <c r="K2" s="37" t="s">
        <v>39064</v>
      </c>
      <c r="L2" s="37" t="str">
        <f>IFERROR(VLOOKUP(D2,DB!A:I,9,0),"")</f>
        <v>Latis</v>
      </c>
      <c r="M2" s="122"/>
    </row>
    <row r="3" spans="1:13" ht="30.75">
      <c r="A3" s="37" t="s">
        <v>39065</v>
      </c>
      <c r="B3" s="37" t="str">
        <f>IFERROR(VLOOKUP(D3,DB!A:K,11,0),"")</f>
        <v>R5</v>
      </c>
      <c r="C3" s="37">
        <v>1</v>
      </c>
      <c r="D3" s="37" t="s">
        <v>31295</v>
      </c>
      <c r="E3" s="37" t="s">
        <v>39045</v>
      </c>
      <c r="F3" s="38">
        <v>45926.188877314817</v>
      </c>
      <c r="G3" s="154">
        <f t="shared" ref="G3" ca="1" si="0">IFERROR(NOW()-F3,"")</f>
        <v>22.465783796295</v>
      </c>
      <c r="H3" s="38">
        <v>45926.158159722225</v>
      </c>
      <c r="I3" s="37" t="str">
        <f>IFERROR(VLOOKUP(D3,DB!A:F,6,0),"")</f>
        <v>SCECO</v>
      </c>
      <c r="J3" s="37" t="str">
        <f>IFERROR(VLOOKUP(D3,DB!A:G,7,0),"")</f>
        <v>Good</v>
      </c>
      <c r="K3" s="37" t="s">
        <v>39066</v>
      </c>
      <c r="L3" s="37" t="str">
        <f>IFERROR(VLOOKUP(D3,DB!A:I,9,0),"")</f>
        <v>Latis</v>
      </c>
      <c r="M3" s="122"/>
    </row>
    <row r="4" spans="1:13" ht="30.75">
      <c r="A4" s="37" t="s">
        <v>39067</v>
      </c>
      <c r="B4" s="37" t="str">
        <f>IFERROR(VLOOKUP(D4,DB!A:K,11,0),"")</f>
        <v>R5</v>
      </c>
      <c r="C4" s="37">
        <v>2</v>
      </c>
      <c r="D4" s="37" t="s">
        <v>31159</v>
      </c>
      <c r="E4" s="37" t="s">
        <v>38964</v>
      </c>
      <c r="F4" s="38">
        <v>45944.771574074075</v>
      </c>
      <c r="G4" s="39">
        <f t="shared" ref="G4" ca="1" si="1">IFERROR(NOW()-F4,"")</f>
        <v>3.8830870370366029</v>
      </c>
      <c r="H4" s="38">
        <v>45944.676192129627</v>
      </c>
      <c r="I4" s="37" t="str">
        <f>IFERROR(VLOOKUP(D4,DB!A:F,6,0),"")</f>
        <v>SCECO</v>
      </c>
      <c r="J4" s="37" t="str">
        <f>IFERROR(VLOOKUP(D4,DB!A:G,7,0),"")</f>
        <v>Dead</v>
      </c>
      <c r="K4" s="37" t="s">
        <v>39068</v>
      </c>
      <c r="L4" s="37" t="str">
        <f>IFERROR(VLOOKUP(D4,DB!A:I,9,0),"")</f>
        <v>Latis</v>
      </c>
    </row>
    <row r="5" spans="1:13" ht="15">
      <c r="A5" s="81"/>
      <c r="B5" s="81" t="str">
        <f>IFERROR(VLOOKUP(D5,DB!A:K,11,0),"")</f>
        <v/>
      </c>
      <c r="C5" s="81"/>
      <c r="D5" s="167"/>
      <c r="E5" s="81"/>
      <c r="F5" s="120"/>
      <c r="G5" s="121">
        <f t="shared" ref="G5" ca="1" si="2">IFERROR(NOW()-F5,"")</f>
        <v>45948.654661111112</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45948.654661111112</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45948.654661111112</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45948.654661111112</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45948.654661111112</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45948.654661111112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45948.654661111112</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45948.654661111112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45948.654661111112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45948.654661111112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45948.654661111112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45948.654661111112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45948.654661111112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45948.654661111112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45948.654661111112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45948.654661111112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45948.654661111112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45948.654661111112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45948.654661111112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45948.654661111112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45948.654661111112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45948.654661111112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45948.654661111112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45948.654661111112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45948.654661111112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45948.654661111112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45948.654661111112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45948.654661111112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45948.654661111112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45948.654661111112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45948.654661111112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45948.654661111112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45948.654661111112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45948.654661111112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45948.654661111112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45948.654661111112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45948.654661111112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45948.654661111112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45948.654661111112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45948.654661111112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45948.654661111112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45948.654661111112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45948.654661111112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45948.654661111112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45948.654661111112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45948.654661111112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45948.654661111112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45948.654661111112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45948.654661111112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45948.654661111112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45948.654661111112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45948.654661111112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45948.654661111112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45948.654661111112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45948.654661111112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45948.654661111112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45948.654661111112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45948.654661111112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45948.654661111112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45948.654661111112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45948.654661111112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45948.654661111112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45948.654661111112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45948.654661111112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45948.654661111112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45948.654661111112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45948.654661111112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45948.654661111112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45948.654661111112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45948.654661111112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45948.654661111112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45948.654661111112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45948.654661111112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45948.654661111112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45948.654661111112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45948.654661111112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45948.654661111112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45948.654661111112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45948.654661111112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45948.654661111112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45948.654661111112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45948.654661111112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45948.654661111112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45948.654661111112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45948.654661111112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45948.654661111112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45948.654661111112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45948.654661111112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45948.654661111112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45948.654661111112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45948.654661111112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45948.654661111112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45948.654661111112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45948.654661111112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45948.654661111112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45948.654661111112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45948.654661111112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45948.654661111112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45948.654661111112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45948.654661111112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45948.654661111112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45948.654661111112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45948.654661111112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45948.654661111112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45948.654661111112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45948.654661111112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45948.654661111112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45948.654661111112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45948.654661111112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45948.654661111112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45948.654661111112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45948.654661111112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45948.654661111112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45948.654661111112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45948.654661111112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45948.654661111112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45948.654661111112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45948.654661111112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45948.654661111112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45948.654661111112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45948.654661111112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45948.654661111112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45948.654661111112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45948.654661111112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45948.654661111112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45948.654661111112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45948.654661111112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45948.654661111112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45948.654661111112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45948.654661111112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45948.654661111112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45948.654661111112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45948.654661111112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45948.654661111112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45948.654661111112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45948.654661111112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45948.654661111112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45948.654661111112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45948.654661111112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45948.654661111112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45948.654661111112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45948.654661111112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45948.654661111112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45948.654661111112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45948.654661111112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45948.654661111112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45948.654661111112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45948.654661111112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45948.654661111112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45948.654661111112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45948.654661111112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45948.654661111112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45948.654661111112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45948.654661111112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45948.654661111112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45948.654661111112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45948.654661111112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45948.654661111112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45948.654661111112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45948.654661111112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45948.654661111112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45948.654661111112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45948.654661111112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45948.654661111112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45948.654661111112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45948.654661111112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45948.654661111112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45948.654661111112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45948.654661111112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45948.654661111112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45948.654661111112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45948.654661111112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45948.654661111112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45948.654661111112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45948.654661111112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45948.654661111112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45948.654661111112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45948.654661111112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45948.654661111112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45948.654661111112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45948.654661111112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45948.654661111112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45948.654661111112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45948.654661111112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45948.654661111112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45948.654661111112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45948.654661111112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45948.654661111112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45948.654661111112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45948.654661111112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45948.654661111112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45948.654661111112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45948.654661111112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45948.654661111112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45948.654661111112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45948.654661111112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45948.654661111112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45948.654661111112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45948.654661111112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45948.654661111112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45948.654661111112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45948.654661111112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45948.654661111112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45948.654661111112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45948.654661111112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45948.654661111112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45948.654661111112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45948.654661111112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45948.654661111112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45948.654661111112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45948.654661111112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45948.654661111112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45948.654661111112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45948.654661111112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45948.654661111112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45948.654661111112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45948.654661111112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45948.654661111112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45948.654661111112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45948.654661111112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45948.654661111112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45948.654661111112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45948.654661111112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45948.654661111112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45948.654661111112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45948.654661111112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45948.654661111112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45948.654661111112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45948.654661111112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45948.654661111112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45948.654661111112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45948.654661111112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45948.654661111112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45948.654661111112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45948.654661111112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45948.654661111112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45948.654661111112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45948.654661111112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45948.654661111112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45948.654661111112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45948.654661111112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45948.654661111112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45948.654661111112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45948.654661111112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45948.654661111112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45948.654661111112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45948.654661111112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45948.654661111112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45948.654661111112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45948.654661111112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45948.654661111112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45948.654661111112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45948.654661111112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45948.654661111112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45948.654661111112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45948.654661111112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45948.654661111112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45948.654661111112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45948.654661111112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45948.654661111112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45948.654661111112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45948.654661111112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45948.654661111112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45948.654661111112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45948.654661111112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45948.654661111112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45948.654661111112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45948.654661111112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45948.654661111112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45948.654661111112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45948.654661111112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45948.654661111112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45948.654661111112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45948.654661111112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45948.654661111112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45948.654661111112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45948.654661111112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45948.654661111112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45948.654661111112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45948.654661111112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45948.654661111112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45948.654661111112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45948.654661111112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45948.654661111112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45948.654661111112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45948.654661111112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45948.654661111112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45948.654661111112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45948.654661111112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45948.654661111112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45948.654661111112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45948.654661111112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45948.654661111112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45948.654661111112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45948.654661111112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45948.654661111112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45948.654661111112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45948.654661111112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45948.654661111112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45948.654661111112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45948.654661111112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45948.654661111112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45948.654661111112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45948.654661111112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45948.654661111112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45948.654661111112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45948.654661111112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45948.654661111112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45948.654661111112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45948.654661111112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45948.654661111112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45948.654661111112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45948.654661111112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45948.654661111112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45948.654661111112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45948.654661111112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45948.654661111112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45948.654661111112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45948.654661111112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45948.654661111112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45948.654661111112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45948.654661111112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45948.654661111112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45948.654661111112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45948.654661111112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45948.654661111112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45948.654661111112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45948.654661111112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45948.654661111112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45948.654661111112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45948.654661111112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45948.654661111112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45948.654661111112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45948.654661111112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45948.654661111112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45948.654661111112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45948.654661111112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45948.654661111112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45948.654661111112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45948.654661111112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45948.654661111112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45948.654661111112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45948.654661111112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45948.654661111112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45948.654661111112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45948.654661111112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45948.654661111112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45948.654661111112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45948.654661111112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45948.654661111112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45948.654661111112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45948.654661111112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45948.654661111112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45948.654661111112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45948.654661111112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45948.654661111112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45948.654661111112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45948.654661111112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45948.654661111112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45948.654661111112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45948.654661111112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45948.654661111112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45948.654661111112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45948.654661111112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45948.654661111112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45948.654661111112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45948.654661111112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45948.654661111112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45948.654661111112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45948.654661111112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45948.654661111112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45948.654661111112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45948.654661111112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45948.654661111112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45948.654661111112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45948.654661111112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45948.654661111112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45948.654661111112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45948.654661111112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45948.654661111112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45948.654661111112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45948.654661111112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45948.654661111112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45948.654661111112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45948.654661111112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45948.654661111112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45948.654661111112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45948.654661111112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45948.654661111112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45948.654661111112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45948.654661111112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45948.654661111112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45948.654661111112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45948.654661111112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45948.654661111112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45948.654661111112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45948.654661111112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45948.654661111112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45948.654661111112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45948.654661111112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45948.654661111112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45948.654661111112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45948.654661111112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45948.654661111112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45948.654661111112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45948.654661111112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45948.654661111112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45948.654661111112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45948.654661111112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45948.654661111112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45948.654661111112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45948.654661111112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45948.654661111112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45948.654661111112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45948.654661111112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45948.654661111112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45948.654661111112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45948.654661111112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45948.654661111112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45948.654661111112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45948.654661111112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45948.654661111112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45948.654661111112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45948.654661111112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45948.654661111112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45948.654661111112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45948.654661111112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45948.654661111112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45948.654661111112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45948.654661111112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45948.654661111112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45948.654661111112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45948.654661111112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45948.654661111112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45948.654661111112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45948.654661111112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45948.654661111112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45948.654661111112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45948.654661111112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45948.654661111112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45948.654661111112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45948.654661111112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45948.654661111112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45948.654661111112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45948.654661111112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45948.654661111112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45948.654661111112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45948.654661111112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45948.654661111112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45948.654661111112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45948.654661111112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45948.654661111112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45948.654661111112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45948.654661111112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45948.654661111112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45948.654661111112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45948.654661111112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45948.654661111112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45948.654661111112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45948.654661111112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45948.654661111112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45948.654661111112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45948.654661111112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45948.654661111112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45948.654661111112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45948.654661111112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45948.654661111112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45948.654661111112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45948.654661111112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45948.654661111112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45948.654661111112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45948.654661111112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45948.654661111112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45948.654661111112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45948.654661111112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45948.654661111112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45948.654661111112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45948.654661111112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45948.654661111112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45948.654661111112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45948.654661111112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45948.654661111112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45948.654661111112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45948.654661111112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45948.654661111112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45948.654661111112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45948.654661111112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45948.654661111112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45948.654661111112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45948.654661111112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45948.654661111112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45948.654661111112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45948.654661111112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45948.654661111112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45948.654661111112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45948.654661111112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45948.654661111112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45948.654661111112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45948.654661111112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45948.654661111112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45948.654661111112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45948.654661111112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45948.654661111112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45948.654661111112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45948.654661111112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45948.654661111112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45948.654661111112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45948.654661111112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45948.654661111112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45948.654661111112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45948.654661111112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45948.654661111112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45948.654661111112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45948.654661111112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45948.654661111112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45948.654661111112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45948.654661111112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45948.654661111112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45948.654661111112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45948.654661111112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45948.654661111112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45948.654661111112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45948.654661111112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45948.654661111112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45948.654661111112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45948.654661111112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45948.654661111112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45948.654661111112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45948.654661111112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45948.654661111112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45948.654661111112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45948.654661111112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45948.654661111112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45948.654661111112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45948.654661111112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45948.654661111112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45948.654661111112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45948.654661111112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45948.654661111112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45948.654661111112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45948.654661111112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45948.654661111112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45948.654661111112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45948.654661111112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45948.654661111112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45948.654661111112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45948.654661111112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45948.654661111112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45948.654661111112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45948.654661111112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45948.654661111112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45948.654661111112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45948.654661111112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45948.654661111112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45948.654661111112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45948.654661111112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45948.654661111112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45948.654661111112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45948.654661111112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45948.654661111112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45948.654661111112</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tabSelected="1" workbookViewId="0">
      <selection activeCell="B9" sqref="B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39069</v>
      </c>
      <c r="B2" s="146" t="s">
        <v>5398</v>
      </c>
      <c r="C2" s="145">
        <v>1</v>
      </c>
      <c r="D2" s="146" t="s">
        <v>34463</v>
      </c>
      <c r="E2" s="145" t="s">
        <v>39070</v>
      </c>
      <c r="F2" s="147">
        <v>45926.772847222222</v>
      </c>
      <c r="G2" s="148">
        <f ca="1">IFERROR(NOW()-F2,"-")</f>
        <v>21.881813888889155</v>
      </c>
      <c r="H2" s="149">
        <v>45927.449074074102</v>
      </c>
      <c r="I2" s="146" t="str">
        <f>IFERROR(VLOOKUP(D2,DB!A:F,6,0),"")</f>
        <v>SCECO</v>
      </c>
      <c r="J2" s="146" t="str">
        <f>IFERROR(VLOOKUP(D2,DB!A:G,7,0),"")</f>
        <v>Weak</v>
      </c>
      <c r="K2" s="145" t="s">
        <v>39071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39072</v>
      </c>
      <c r="B3" s="146" t="str">
        <f>IFERROR(VLOOKUP(D3,DB!A:K,11,0),"")</f>
        <v>R6</v>
      </c>
      <c r="C3" s="145">
        <v>1</v>
      </c>
      <c r="D3" s="146" t="s">
        <v>34282</v>
      </c>
      <c r="E3" s="145" t="s">
        <v>38964</v>
      </c>
      <c r="F3" s="149">
        <v>45939.529062499998</v>
      </c>
      <c r="G3" s="148">
        <f ca="1">IFERROR(NOW()-F3,"-")</f>
        <v>9.1255986111136735</v>
      </c>
      <c r="H3" s="149">
        <v>45927.987534722219</v>
      </c>
      <c r="I3" s="146" t="str">
        <f>IFERROR(VLOOKUP(D3,DB!A:F,6,0),"")</f>
        <v>SCECO</v>
      </c>
      <c r="J3" s="146" t="str">
        <f>IFERROR(VLOOKUP(D3,DB!A:G,7,0),"")</f>
        <v>Vandalized</v>
      </c>
      <c r="K3" s="145" t="s">
        <v>39073</v>
      </c>
      <c r="L3" s="146" t="str">
        <f>IFERROR(VLOOKUP(D3,DB!A:I,9,0),"")</f>
        <v>Latis</v>
      </c>
    </row>
    <row r="4" spans="1:16383" ht="31.5" customHeight="1">
      <c r="A4" s="145" t="s">
        <v>39074</v>
      </c>
      <c r="B4" s="145" t="str">
        <f>IFERROR(VLOOKUP(D4,DB!A:K,11,0),"")</f>
        <v>R6</v>
      </c>
      <c r="C4" s="145">
        <v>1</v>
      </c>
      <c r="D4" s="145" t="s">
        <v>32747</v>
      </c>
      <c r="E4" s="145" t="s">
        <v>39070</v>
      </c>
      <c r="F4" s="149">
        <v>45948.159444444442</v>
      </c>
      <c r="G4" s="148">
        <f ca="1">IFERROR(NOW()-F4,"-")</f>
        <v>0.49521666666987585</v>
      </c>
      <c r="H4" s="149">
        <v>45948.092499999999</v>
      </c>
      <c r="I4" s="145" t="str">
        <f>IFERROR(VLOOKUP(D4,DB!A:F,6,0),"")</f>
        <v>SCECO</v>
      </c>
      <c r="J4" s="145" t="str">
        <f>IFERROR(VLOOKUP(D4,DB!A:G,7,0),"")</f>
        <v>In progress</v>
      </c>
      <c r="K4" s="145" t="s">
        <v>39075</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39076</v>
      </c>
      <c r="B5" s="145" t="str">
        <f>IFERROR(VLOOKUP(D5,DB!A:K,11,0),"")</f>
        <v>R6</v>
      </c>
      <c r="C5" s="145">
        <v>1</v>
      </c>
      <c r="D5" s="145" t="s">
        <v>33255</v>
      </c>
      <c r="E5" s="145" t="s">
        <v>39070</v>
      </c>
      <c r="F5" s="149">
        <v>45948.216736111113</v>
      </c>
      <c r="G5" s="148">
        <f ca="1">IFERROR(NOW()-F5,"-")</f>
        <v>0.43792499999835854</v>
      </c>
      <c r="H5" s="149">
        <v>45948.065520833334</v>
      </c>
      <c r="I5" s="145" t="str">
        <f>IFERROR(VLOOKUP(D5,DB!A:F,6,0),"")</f>
        <v>SCECO</v>
      </c>
      <c r="J5" s="145" t="str">
        <f>IFERROR(VLOOKUP(D5,DB!A:G,7,0),"")</f>
        <v>Vandalized</v>
      </c>
      <c r="K5" s="145" t="s">
        <v>39077</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45948.654661111112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45948.654661111112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45948.654661111112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45948.654661111112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45948.654661111112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45948.654661111112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45948.654661111112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45948.654661111112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45948.654661111112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45948.654661111112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45948.654661111112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45948.654661111112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45948.654661111112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45948.654661111112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45948.654661111112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45948.654661111112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45948.654661111112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45948.654661111112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45948.654661111112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45948.654661111112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45948.654661111112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45948.654661111112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45948.654661111112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45948.654661111112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45948.654661111112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45948.654661111112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45948.654661111112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45948.654661111112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45948.654661111112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45948.654661111112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45948.654661111112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45948.654661111112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45948.654661111112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45948.654661111112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45948.654661111112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45948.654661111112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45948.654661111112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45948.654661111112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45948.654661111112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45948.654661111112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45948.654661111112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45948.654661111112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45948.654661111112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45948.654661111112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45948.654661111112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45948.654661111112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45948.654661111112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45948.654661111112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45948.654661111112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45948.654661111112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45948.654661111112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45948.654661111112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45948.654661111112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45948.654661111112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45948.654661111112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45948.654661111112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45948.654661111112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45948.654661111112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45948.654661111112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45948.654661111112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45948.654661111112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45948.654661111112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45948.654661111112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45948.654661111112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45948.654661111112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45948.654661111112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45948.654661111112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45948.654661111112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45948.654661111112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45948.654661111112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45948.654661111112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45948.654661111112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45948.654661111112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45948.654661111112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45948.654661111112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45948.654661111112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45948.654661111112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45948.654661111112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45948.654661111112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45948.654661111112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45948.654661111112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45948.654661111112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45948.654661111112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45948.654661111112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45948.654661111112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45948.654661111112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45948.654661111112</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2025-10-18T12:43:54Z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