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58" documentId="13_ncr:1_{F6CB121F-512D-4AA6-A0C1-0FB36C537598}" xr6:coauthVersionLast="47" xr6:coauthVersionMax="47" xr10:uidLastSave="{FEF7DFEC-6991-4A5F-B8DD-A9707B18385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<sst xmlns="http://schemas.openxmlformats.org/spreadsheetml/2006/main" count="178603" uniqueCount="39083">
  <si>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</si>
  <si>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</si>
  <si>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</si>
  <si>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</si>
  <si>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</si>
  <si>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</si>
  <si>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</si>
  <si>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</si>
  <si>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</si>
  <si>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</si>
  <si>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</si>
  <si>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</si>
  <si>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</si>
  <si>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</si>
  <si>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</si>
  <si>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</si>
  <si>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</si>
  <si>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</si>
  <si>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</si>
  <si>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</si>
  <si>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</si>
  <si>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</si>
  <si>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</si>
  <si>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</si>
  <si>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</si>
  <si>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</si>
  <si>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</si>
  <si>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</si>
  <si>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</si>
  <si>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</si>
  <si>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</si>
  <si>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</si>
  <si>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</si>
  <si>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</si>
  <si>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</si>
  <si>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</si>
  <si>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</si>
  <si>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</si>
  <si>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</si>
  <si>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</si>
  <si>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</si>
  <si>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</si>
  <si>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</si>
  <si>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</si>
  <si>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</si>
  <si>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</si>
  <si>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</si>
  <si>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</si>
  <si>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</si>
  <si>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</si>
  <si>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</si>
  <si>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</si>
  <si>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</si>
  <si>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</si>
  <si>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</si>
  <si>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</si>
  <si>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</si>
  <si>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</si>
  <si>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</si>
  <si>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</si>
  <si>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</si>
  <si>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</si>
  <si>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</si>
  <si>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</si>
  <si>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</si>
  <si>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</si>
  <si>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</si>
  <si>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</si>
  <si>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</si>
  <si>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</si>
  <si>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</si>
  <si>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</si>
  <si>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</si>
  <si>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</si>
  <si>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</si>
  <si>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</si>
  <si>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</si>
  <si>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</si>
  <si>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</si>
  <si>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</si>
  <si>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</si>
  <si>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</si>
  <si>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</si>
  <si>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</si>
  <si>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</si>
  <si>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</si>
  <si>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</si>
  <si>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</si>
  <si>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</si>
  <si>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</si>
  <si>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</si>
  <si>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</si>
  <si>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</si>
  <si>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</si>
  <si>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</si>
  <si>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</si>
  <si>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</si>
  <si>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</si>
  <si>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</si>
  <si>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</si>
  <si>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</si>
  <si>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</si>
  <si>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</si>
  <si>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</si>
  <si>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</si>
  <si>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</si>
  <si>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</si>
  <si>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</si>
  <si>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</si>
  <si>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</si>
  <si>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</si>
  <si>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</si>
  <si>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</si>
  <si>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</si>
  <si>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</si>
  <si>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</si>
  <si>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</si>
  <si>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</si>
  <si>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</si>
  <si>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</si>
  <si>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</si>
  <si>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</si>
  <si>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</si>
  <si>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</si>
  <si>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</si>
  <si>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</si>
  <si>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</si>
  <si>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</si>
  <si>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</si>
  <si>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</si>
  <si>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</si>
  <si>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</si>
  <si>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</si>
  <si>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</si>
  <si>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</si>
  <si>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</si>
  <si>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</si>
  <si>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</si>
  <si>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</si>
  <si>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</si>
  <si>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</si>
  <si>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</si>
  <si>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</si>
  <si>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</si>
  <si>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</si>
  <si>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</si>
  <si>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</si>
  <si>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</si>
  <si>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</si>
  <si>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</si>
  <si>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</si>
  <si>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</si>
  <si>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</si>
  <si>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</si>
  <si>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</si>
  <si>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</si>
  <si>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</si>
  <si>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</si>
  <si>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</si>
  <si>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</si>
  <si>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</si>
  <si>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</si>
  <si>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</si>
  <si>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</si>
  <si>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</si>
  <si>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</si>
  <si>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</si>
  <si>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</si>
  <si>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</si>
  <si>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</si>
  <si>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</si>
  <si>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</si>
  <si>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</si>
  <si>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</si>
  <si>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</si>
  <si>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</si>
  <si>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</si>
  <si>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</si>
  <si>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</si>
  <si>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</si>
  <si>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</si>
  <si>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</si>
  <si>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</si>
  <si>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</si>
  <si>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</si>
  <si>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</si>
  <si>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</si>
  <si>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</si>
  <si>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</si>
  <si>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</si>
  <si>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</si>
  <si>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</si>
  <si>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</si>
  <si>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</si>
  <si>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</si>
  <si>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</si>
  <si>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</si>
  <si>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</si>
  <si>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</si>
  <si>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</si>
  <si>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</si>
  <si>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</si>
  <si>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</si>
  <si>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</si>
  <si>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</si>
  <si>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</si>
  <si>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</si>
  <si>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</si>
  <si>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</si>
  <si>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</si>
  <si>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</si>
  <si>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</si>
  <si>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</si>
  <si>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</si>
  <si>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</si>
  <si>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</si>
  <si>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</si>
  <si>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</si>
  <si>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</si>
  <si>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</si>
  <si>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</si>
  <si>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</si>
  <si>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</si>
  <si>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</si>
  <si>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</si>
  <si>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</si>
  <si>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</si>
  <si>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</si>
  <si>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</si>
  <si>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</si>
  <si>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</si>
  <si>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</si>
  <si>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</si>
  <si>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</si>
  <si>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</si>
  <si>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</si>
  <si>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</si>
  <si>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</si>
  <si>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</si>
  <si>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</si>
  <si>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</si>
  <si>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</si>
  <si>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</si>
  <si>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</si>
  <si>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</si>
  <si>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</si>
  <si>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</si>
  <si>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</si>
  <si>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</si>
  <si>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</si>
  <si>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</si>
  <si>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</si>
  <si>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</si>
  <si>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</si>
  <si>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</si>
  <si>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</si>
  <si>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</si>
  <si>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</si>
  <si>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</si>
  <si>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</si>
  <si>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</si>
  <si>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</si>
  <si>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</si>
  <si>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</si>
  <si>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</si>
  <si>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</si>
  <si>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</si>
  <si>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</si>
  <si>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</si>
  <si>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</si>
  <si>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</si>
  <si>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</si>
  <si>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</si>
  <si>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</si>
  <si>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</si>
  <si>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</si>
  <si>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</si>
  <si>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</si>
  <si>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</si>
  <si>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</si>
  <si>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</si>
  <si>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</si>
  <si>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</si>
  <si>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</si>
  <si>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</si>
  <si>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</si>
  <si>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</si>
  <si>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</si>
  <si>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</si>
  <si>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</si>
  <si>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</si>
  <si>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</si>
  <si>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</si>
  <si>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</si>
  <si>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</si>
  <si>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</si>
  <si>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</si>
  <si>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</si>
  <si>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</si>
  <si>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</si>
  <si>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</si>
  <si>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</si>
  <si>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</si>
  <si>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</si>
  <si>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</si>
  <si>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</si>
  <si>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</si>
  <si>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</si>
  <si>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</si>
  <si>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</si>
  <si>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</si>
  <si>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</si>
  <si>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</si>
  <si>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</si>
  <si>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</si>
  <si>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</si>
  <si>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</si>
  <si>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</si>
  <si>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</si>
  <si>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</si>
  <si>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</si>
  <si>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</si>
  <si>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</si>
  <si>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</si>
  <si>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</si>
  <si>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</si>
  <si>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</si>
  <si>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</si>
  <si>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</si>
  <si>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</si>
  <si>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</si>
  <si>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</si>
  <si>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</si>
  <si>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</si>
  <si>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</si>
  <si>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</si>
  <si>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</si>
  <si>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</si>
  <si>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</si>
  <si>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</si>
  <si>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</si>
  <si>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</si>
  <si>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</si>
  <si>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</si>
  <si>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</si>
  <si>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</si>
  <si>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</si>
  <si>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</si>
  <si>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</si>
  <si>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</si>
  <si>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</si>
  <si>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</si>
  <si>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</si>
  <si>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</si>
  <si>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</si>
  <si>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</si>
  <si>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</si>
  <si>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</si>
  <si>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</si>
  <si>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</si>
  <si>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</si>
  <si>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</si>
  <si>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</si>
  <si>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</si>
  <si>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</si>
  <si>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</si>
  <si>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</si>
  <si>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</si>
  <si>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</si>
  <si>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</si>
  <si>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</si>
  <si>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</si>
  <si>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</si>
  <si>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</si>
  <si>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</si>
  <si>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</si>
  <si>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</si>
  <si>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</si>
  <si>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</si>
  <si>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</si>
  <si>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</si>
  <si>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</si>
  <si>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</si>
  <si>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</si>
  <si>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</si>
  <si>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</si>
  <si>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</si>
  <si>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</si>
  <si>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</si>
  <si>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</si>
  <si>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</si>
  <si>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</si>
  <si>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</si>
  <si>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</si>
  <si>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</si>
  <si>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</si>
  <si>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</si>
  <si>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</si>
  <si>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</si>
  <si>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</si>
  <si>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</si>
  <si>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</si>
  <si>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</si>
  <si>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</si>
  <si>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</si>
  <si>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</si>
  <si>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</si>
  <si>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</si>
  <si>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</si>
  <si>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</si>
  <si>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</si>
  <si>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</si>
  <si>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</si>
  <si>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</si>
  <si>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</si>
  <si>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</si>
  <si>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</si>
  <si>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</si>
  <si>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</si>
  <si>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</si>
  <si>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</si>
  <si>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</si>
  <si>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</si>
  <si>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</si>
  <si>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</si>
  <si>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</si>
  <si>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</si>
  <si>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</si>
  <si>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</si>
  <si>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</si>
  <si>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</si>
  <si>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</si>
  <si>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</si>
  <si>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</si>
  <si>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</si>
  <si>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</si>
  <si>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</si>
  <si>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</si>
  <si>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</si>
  <si>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</si>
  <si>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</si>
  <si>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</si>
  <si>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</si>
  <si>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</si>
  <si>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</si>
  <si>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</si>
  <si>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</si>
  <si>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</si>
  <si>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</si>
  <si>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</si>
  <si>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</si>
  <si>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</si>
  <si>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</si>
  <si>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</si>
  <si>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</si>
  <si>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</si>
  <si>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</si>
  <si>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</si>
  <si>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</si>
  <si>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</si>
  <si>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</si>
  <si>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</si>
  <si>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</si>
  <si>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</si>
  <si>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</si>
  <si>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</si>
  <si>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</si>
  <si>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</si>
  <si>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</si>
  <si>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</si>
  <si>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</si>
  <si>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</si>
  <si>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</si>
  <si>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</si>
  <si>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</si>
  <si>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</si>
  <si>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</si>
  <si>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</si>
  <si>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</si>
  <si>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</si>
  <si>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</si>
  <si>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</si>
  <si>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</si>
  <si>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</si>
  <si>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</si>
  <si>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</si>
  <si>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</si>
  <si>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</si>
  <si>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</si>
  <si>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</si>
  <si>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</si>
  <si>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</si>
  <si>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</si>
  <si>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</si>
  <si>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</si>
  <si>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</si>
  <si>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</si>
  <si>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</si>
  <si>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</si>
  <si>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</si>
  <si>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</si>
  <si>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</si>
  <si>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</si>
  <si>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</si>
  <si>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</si>
  <si>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</si>
  <si>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</si>
  <si>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</si>
  <si>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</si>
  <si>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</si>
  <si>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</si>
  <si>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</si>
  <si>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</si>
  <si>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</si>
  <si>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</si>
  <si>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</si>
  <si>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</si>
  <si>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</si>
  <si>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</si>
  <si>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</si>
  <si>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</si>
  <si>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</si>
  <si>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</si>
  <si>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</si>
  <si>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</si>
  <si>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</si>
  <si>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</si>
  <si>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</si>
  <si>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</si>
  <si>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</si>
  <si>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</si>
  <si>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</si>
  <si>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</si>
  <si>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</si>
  <si>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</si>
  <si>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</si>
  <si>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</si>
  <si>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</si>
  <si>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</si>
  <si>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</si>
  <si>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</si>
  <si>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</si>
  <si>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</si>
  <si>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</si>
  <si>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</si>
  <si>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</si>
  <si>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</si>
  <si>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</si>
  <si>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</si>
  <si>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</si>
  <si>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</si>
  <si>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</si>
  <si>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</si>
  <si>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</si>
  <si>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</si>
  <si>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</si>
  <si>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</si>
  <si>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</si>
  <si>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</si>
  <si>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</si>
  <si>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</si>
  <si>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</si>
  <si>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</si>
  <si>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</si>
  <si>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</si>
  <si>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</si>
  <si>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</si>
  <si>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</si>
  <si>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</si>
  <si>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</si>
  <si>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</si>
  <si>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</si>
  <si>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</si>
  <si>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</si>
  <si>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</si>
  <si>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</si>
  <si>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</si>
  <si>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</si>
  <si>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</si>
  <si>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</si>
  <si>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</si>
  <si>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</si>
  <si>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</si>
  <si>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</si>
  <si>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</si>
  <si>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</si>
  <si>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</si>
  <si>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</si>
  <si>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</si>
  <si>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</si>
  <si>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</si>
  <si>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</si>
  <si>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</si>
  <si>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</si>
  <si>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</si>
  <si>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</si>
  <si>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</si>
  <si>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</si>
  <si>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</si>
  <si>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</si>
  <si>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</si>
  <si>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</si>
  <si>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</si>
  <si>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</si>
  <si>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</si>
  <si>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</si>
  <si>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</si>
  <si>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</si>
  <si>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</si>
  <si>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</si>
  <si>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</si>
  <si>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</si>
  <si>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</si>
  <si>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</si>
  <si>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</si>
  <si>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</si>
  <si>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</si>
  <si>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</si>
  <si>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</si>
  <si>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</si>
  <si>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</si>
  <si>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</si>
  <si>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</si>
  <si>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</si>
  <si>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</si>
  <si>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</si>
  <si>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</si>
  <si>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</si>
  <si>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</si>
  <si>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</si>
  <si>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</si>
  <si>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</si>
  <si>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</si>
  <si>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</si>
  <si>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</si>
  <si>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</si>
  <si>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</si>
  <si>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</si>
  <si>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</si>
  <si>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</si>
  <si>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</si>
  <si>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</si>
  <si>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</si>
  <si>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</si>
  <si>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</si>
  <si>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</si>
  <si>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</si>
  <si>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</si>
  <si>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</si>
  <si>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</si>
  <si>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</si>
  <si>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</si>
  <si>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</si>
  <si>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</si>
  <si>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</si>
  <si>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</si>
  <si>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</si>
  <si>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</si>
  <si>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</si>
  <si>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</si>
  <si>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</si>
  <si>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</si>
  <si>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</si>
  <si>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</si>
  <si>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</si>
  <si>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</si>
  <si>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</si>
  <si>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</si>
  <si>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</si>
  <si>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</si>
  <si>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</si>
  <si>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</si>
  <si>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</si>
  <si>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</si>
  <si>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</si>
  <si>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</si>
  <si>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</si>
  <si>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</si>
  <si>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</si>
  <si>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</si>
  <si>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</si>
  <si>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</si>
  <si>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</si>
  <si>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</si>
  <si>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</si>
  <si>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</si>
  <si>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</si>
  <si>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</si>
  <si>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</si>
  <si>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</si>
  <si>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</si>
  <si>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</si>
  <si>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</si>
  <si>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</si>
  <si>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</si>
  <si>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</si>
  <si>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</si>
  <si>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</si>
  <si>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</si>
  <si>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</si>
  <si>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</si>
  <si>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</si>
  <si>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</si>
  <si>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</si>
  <si>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</si>
  <si>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</si>
  <si>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</si>
  <si>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</si>
  <si>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</si>
  <si>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</si>
  <si>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</si>
  <si>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</si>
  <si>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</si>
  <si>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</si>
  <si>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</si>
  <si>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</si>
  <si>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</si>
  <si>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</si>
  <si>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</si>
  <si>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</si>
  <si>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</si>
  <si>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</si>
  <si>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</si>
  <si>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</si>
  <si>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</si>
  <si>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</si>
  <si>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</si>
  <si>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</si>
  <si>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</si>
  <si>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</si>
  <si>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</si>
  <si>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</si>
  <si>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</si>
  <si>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</si>
  <si>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</si>
  <si>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</si>
  <si>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</si>
  <si>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</si>
  <si>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</si>
  <si>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</si>
  <si>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</si>
  <si>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</si>
  <si>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</si>
  <si>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</si>
  <si>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</si>
  <si>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</si>
  <si>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</si>
  <si>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</si>
  <si>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</si>
  <si>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</si>
  <si>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</si>
  <si>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</si>
  <si>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</si>
  <si>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</si>
  <si>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</si>
  <si>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</si>
  <si>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</si>
  <si>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</si>
  <si>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</si>
  <si>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</si>
  <si>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</si>
  <si>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</si>
  <si>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</si>
  <si>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</si>
  <si>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</si>
  <si>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</si>
  <si>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</si>
  <si>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</si>
  <si>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</si>
  <si>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</si>
  <si>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</si>
  <si>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</si>
  <si>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</si>
  <si>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</si>
  <si>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</si>
  <si>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</si>
  <si>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</si>
  <si>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</si>
  <si>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</si>
  <si>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</si>
  <si>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</si>
  <si>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</si>
  <si>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</si>
  <si>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</si>
  <si>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</si>
  <si>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</si>
  <si>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</si>
  <si>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</si>
  <si>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</si>
  <si>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</si>
  <si>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</si>
  <si>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</si>
  <si>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</si>
  <si>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</si>
  <si>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</si>
  <si>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</si>
  <si>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</si>
  <si>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</si>
  <si>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</si>
  <si>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</si>
  <si>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</si>
  <si>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</si>
  <si>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</si>
  <si>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</si>
  <si>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</si>
  <si>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</si>
  <si>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</si>
  <si>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</si>
  <si>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</si>
  <si>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</si>
  <si>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</si>
  <si>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</si>
  <si>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</si>
  <si>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</si>
  <si>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</si>
  <si>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</si>
  <si>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</si>
  <si>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</si>
  <si>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</si>
  <si>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</si>
  <si>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</si>
  <si>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</si>
  <si>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</si>
  <si>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</si>
  <si>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</si>
  <si>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</si>
  <si>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</si>
  <si>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</si>
  <si>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</si>
  <si>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</si>
  <si>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</si>
  <si>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</si>
  <si>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</si>
  <si>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</si>
  <si>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</si>
  <si>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</si>
  <si>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</si>
  <si>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</si>
  <si>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</si>
  <si>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</si>
  <si>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</si>
  <si>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</si>
  <si>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</si>
  <si>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</si>
  <si>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</si>
  <si>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</si>
  <si>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</si>
  <si>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</si>
  <si>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</si>
  <si>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</si>
  <si>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</si>
  <si>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</si>
  <si>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</si>
  <si>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</si>
  <si>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</si>
  <si>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</si>
  <si>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</si>
  <si>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</si>
  <si>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</si>
  <si>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</si>
  <si>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</si>
  <si>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</si>
  <si>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</si>
  <si>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</si>
  <si>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</si>
  <si>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</si>
  <si>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</si>
  <si>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</si>
  <si>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</si>
  <si>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</si>
  <si>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</si>
  <si>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</si>
  <si>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</si>
  <si>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</si>
  <si>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</si>
  <si>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</si>
  <si>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</si>
  <si>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</si>
  <si>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</si>
  <si>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</si>
  <si>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</si>
  <si>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</si>
  <si>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</si>
  <si>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</si>
  <si>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</si>
  <si>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</si>
  <si>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</si>
  <si>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</si>
  <si>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</si>
  <si>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</si>
  <si>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</si>
  <si>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</si>
  <si>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</si>
  <si>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</si>
  <si>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</si>
  <si>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</si>
  <si>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</si>
  <si>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</si>
  <si>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</si>
  <si>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</si>
  <si>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</si>
  <si>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</si>
  <si>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</si>
  <si>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</si>
  <si>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</si>
  <si>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</si>
  <si>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</si>
  <si>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</si>
  <si>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</si>
  <si>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</si>
  <si>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</si>
  <si>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</si>
  <si>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</si>
  <si>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</si>
  <si>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</si>
  <si>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</si>
  <si>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</si>
  <si>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</si>
  <si>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</si>
  <si>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</si>
  <si>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</si>
  <si>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</si>
  <si>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</si>
  <si>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</si>
  <si>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</si>
  <si>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</si>
  <si>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</si>
  <si>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</si>
  <si>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</si>
  <si>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</si>
  <si>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</si>
  <si>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</si>
  <si>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</si>
  <si>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</si>
  <si>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</si>
  <si>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</si>
  <si>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</si>
  <si>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</si>
  <si>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</si>
  <si>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</si>
  <si>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</si>
  <si>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</si>
  <si>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</si>
  <si>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</si>
  <si>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</si>
  <si>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</si>
  <si>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</si>
  <si>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</si>
  <si>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</si>
  <si>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</si>
  <si>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</si>
  <si>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</si>
  <si>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</si>
  <si>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</si>
  <si>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</si>
  <si>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</si>
  <si>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</si>
  <si>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</si>
  <si>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</si>
  <si>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</si>
  <si>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</si>
  <si>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</si>
  <si>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</si>
  <si>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</si>
  <si>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</si>
  <si>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</si>
  <si>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</si>
  <si>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</si>
  <si>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</si>
  <si>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</si>
  <si>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</si>
  <si>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</si>
  <si>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</si>
  <si>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</si>
  <si>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</si>
  <si>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</si>
  <si>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</si>
  <si>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</si>
  <si>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</si>
  <si>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</si>
  <si>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</si>
  <si>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</si>
  <si>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</si>
  <si>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</si>
  <si>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</si>
  <si>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</si>
  <si>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</si>
  <si>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</si>
  <si>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</si>
  <si>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</si>
  <si>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</si>
  <si>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</si>
  <si>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</si>
  <si>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</si>
  <si>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</si>
  <si>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</si>
  <si>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</si>
  <si>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</si>
  <si>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</si>
  <si>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</si>
  <si>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</si>
  <si>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</si>
  <si>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</si>
  <si>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</si>
  <si>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</si>
  <si>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</si>
  <si>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</si>
  <si>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</si>
  <si>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</si>
  <si>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</si>
  <si>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</si>
  <si>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</si>
  <si>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</si>
  <si>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</si>
  <si>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</si>
  <si>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</si>
  <si>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</si>
  <si>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</si>
  <si>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</si>
  <si>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</si>
  <si>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</si>
  <si>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</si>
  <si>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</si>
  <si>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</si>
  <si>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</si>
  <si>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</si>
  <si>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</si>
  <si>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</si>
  <si>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</si>
  <si>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</si>
  <si>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</si>
  <si>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</si>
  <si>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</si>
  <si>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</si>
  <si>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</si>
  <si>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</si>
  <si>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</si>
  <si>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</si>
  <si>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</si>
  <si>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</si>
  <si>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</si>
  <si>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</si>
  <si>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</si>
  <si>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</si>
  <si>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</si>
  <si>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</si>
  <si>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</si>
  <si>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</si>
  <si>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</si>
  <si>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</si>
  <si>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</si>
  <si>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</si>
  <si>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</si>
  <si>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</si>
  <si>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</si>
  <si>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</si>
  <si>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</si>
  <si>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</si>
  <si>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</si>
  <si>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</si>
  <si>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</si>
  <si>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</si>
  <si>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</si>
  <si>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</si>
  <si>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</si>
  <si>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</si>
  <si>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</si>
  <si>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</si>
  <si>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</si>
  <si>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</si>
  <si>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</si>
  <si>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</si>
  <si>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</si>
  <si>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</si>
  <si>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</si>
  <si>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</si>
  <si>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</si>
  <si>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</si>
  <si>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</si>
  <si>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</si>
  <si>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</si>
  <si>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</si>
  <si>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</si>
  <si>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</si>
  <si>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</si>
  <si>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</si>
  <si>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</si>
  <si>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</si>
  <si>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</si>
  <si>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</si>
  <si>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</si>
  <si>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</si>
  <si>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</si>
  <si>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</si>
  <si>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</si>
  <si>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</si>
  <si>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</si>
  <si>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</si>
  <si>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</si>
  <si>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</si>
  <si>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</si>
  <si>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</si>
  <si>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</si>
  <si>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</si>
  <si>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</si>
  <si>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</si>
  <si>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</si>
  <si>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</si>
  <si>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</si>
  <si>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</si>
  <si>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</si>
  <si>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</si>
  <si>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</si>
  <si>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</si>
  <si>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</si>
  <si>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</si>
  <si>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</si>
  <si>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</si>
  <si>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</si>
  <si>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</si>
  <si>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</si>
  <si>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</si>
  <si>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</si>
  <si>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</si>
  <si>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</si>
  <si>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</si>
  <si>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</si>
  <si>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</si>
  <si>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</si>
  <si>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</si>
  <si>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</si>
  <si>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</si>
  <si>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</si>
  <si>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</si>
  <si>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</si>
  <si>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</si>
  <si>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</si>
  <si>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</si>
  <si>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</si>
  <si>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</si>
  <si>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</si>
  <si>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</si>
  <si>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</si>
  <si>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</si>
  <si>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</si>
  <si>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</si>
  <si>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</si>
  <si>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</si>
  <si>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</si>
  <si>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</si>
  <si>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</si>
  <si>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</si>
  <si>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</si>
  <si>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</si>
  <si>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</si>
  <si>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</si>
  <si>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</si>
  <si>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</si>
  <si>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</si>
  <si>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</si>
  <si>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</si>
  <si>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</si>
  <si>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</si>
  <si>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</si>
  <si>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</si>
  <si>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</si>
  <si>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</si>
  <si>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</si>
  <si>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</si>
  <si>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</si>
  <si>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</si>
  <si>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</si>
  <si>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</si>
  <si>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</si>
  <si>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</si>
  <si>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</si>
  <si>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</si>
  <si>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</si>
  <si>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</si>
  <si>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</si>
  <si>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</si>
  <si>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</si>
  <si>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</si>
  <si>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</si>
  <si>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</si>
  <si>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</si>
  <si>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</si>
  <si>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</si>
  <si>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</si>
  <si>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</si>
  <si>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</si>
  <si>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</si>
  <si>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</si>
  <si>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</si>
  <si>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</si>
  <si>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</si>
  <si>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</si>
  <si>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</si>
  <si>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</si>
  <si>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</si>
  <si>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</si>
  <si>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</si>
  <si>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</si>
  <si>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</si>
  <si>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</si>
  <si>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</si>
  <si>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</si>
  <si>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</si>
  <si>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</si>
  <si>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</si>
  <si>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</si>
  <si>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</si>
  <si>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</si>
  <si>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</si>
  <si>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</si>
  <si>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</si>
  <si>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</si>
  <si>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</si>
  <si>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</si>
  <si>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</si>
  <si>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</si>
  <si>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</si>
  <si>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</si>
  <si>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</si>
  <si>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</si>
  <si>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</si>
  <si>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</si>
  <si>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</si>
  <si>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</si>
  <si>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</si>
  <si>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</si>
  <si>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</si>
  <si>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</si>
  <si>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</si>
  <si>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</si>
  <si>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</si>
  <si>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</si>
  <si>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</si>
  <si>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</si>
  <si>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</si>
  <si>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</si>
  <si>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</si>
  <si>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</si>
  <si>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</si>
  <si>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</si>
  <si>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</si>
  <si>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</si>
  <si>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</si>
  <si>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</si>
  <si>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</si>
  <si>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</si>
  <si>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</si>
  <si>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</si>
  <si>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</si>
  <si>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</si>
  <si>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</si>
  <si>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</si>
  <si>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</si>
  <si>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</si>
  <si>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</si>
  <si>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</si>
  <si>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</si>
  <si>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</si>
  <si>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</si>
  <si>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</si>
  <si>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</si>
  <si>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</si>
  <si>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</si>
  <si>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</si>
  <si>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</si>
  <si>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</si>
  <si>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</si>
  <si>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</si>
  <si>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</si>
  <si>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</si>
  <si>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</si>
  <si>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</si>
  <si>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</si>
  <si>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</si>
  <si>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</si>
  <si>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</si>
  <si>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</si>
  <si>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</si>
  <si>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</si>
  <si>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</si>
  <si>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</si>
  <si>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</si>
  <si>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</si>
  <si>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</si>
  <si>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</si>
  <si>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</si>
  <si>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</si>
  <si>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</si>
  <si>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</si>
  <si>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</si>
  <si>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</si>
  <si>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</si>
  <si>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</si>
  <si>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</si>
  <si>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</si>
  <si>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</si>
  <si>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</si>
  <si>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</si>
  <si>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</si>
  <si>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</si>
  <si>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</si>
  <si>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</si>
  <si>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</si>
  <si>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</si>
  <si>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</si>
  <si>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</si>
  <si>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</si>
  <si>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</si>
  <si>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</si>
  <si>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</si>
  <si>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</si>
  <si>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</si>
  <si>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</si>
  <si>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</si>
  <si>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</si>
  <si>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</si>
  <si>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</si>
  <si>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</si>
  <si>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</si>
  <si>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</si>
  <si>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</si>
  <si>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</si>
  <si>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</si>
  <si>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</si>
  <si>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</si>
  <si>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</si>
  <si>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</si>
  <si>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</si>
  <si>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</si>
  <si>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</si>
  <si>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</si>
  <si>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</si>
  <si>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</si>
  <si>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</si>
  <si>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</si>
  <si>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</si>
  <si>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</si>
  <si>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</si>
  <si>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</si>
  <si>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</si>
  <si>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</si>
  <si>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</si>
  <si>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</si>
  <si>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</si>
  <si>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</si>
  <si>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</si>
  <si>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</si>
  <si>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</si>
  <si>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</si>
  <si>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</si>
  <si>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</si>
  <si>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</si>
  <si>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</si>
  <si>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</si>
  <si>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</si>
  <si>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</si>
  <si>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</si>
  <si>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</si>
  <si>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</si>
  <si>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</si>
  <si>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</si>
  <si>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</si>
  <si>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</si>
  <si>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</si>
  <si>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</si>
  <si>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</si>
  <si>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</si>
  <si>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</si>
  <si>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</si>
  <si>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</si>
  <si>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</si>
  <si>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</si>
  <si>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</si>
  <si>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</si>
  <si>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</si>
  <si>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</si>
  <si>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</si>
  <si>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</si>
  <si>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</si>
  <si>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</si>
  <si>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</si>
  <si>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</si>
  <si>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</si>
  <si>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</si>
  <si>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</si>
  <si>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</si>
  <si>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</si>
  <si>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</si>
  <si>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</si>
  <si>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</si>
  <si>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</si>
  <si>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</si>
  <si>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</si>
  <si>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</si>
  <si>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</si>
  <si>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</si>
  <si>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</si>
  <si>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</si>
  <si>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</si>
  <si>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</si>
  <si>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</si>
  <si>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</si>
  <si>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</si>
  <si>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</si>
  <si>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</si>
  <si>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</si>
  <si>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</si>
  <si>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</si>
  <si>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</si>
  <si>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</si>
  <si>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</si>
  <si>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</si>
  <si>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</si>
  <si>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</si>
  <si>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</si>
  <si>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</si>
  <si>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</si>
  <si>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</si>
  <si>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</si>
  <si>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</si>
  <si>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</si>
  <si>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</si>
  <si>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</si>
  <si>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</si>
  <si>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</si>
  <si>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</si>
  <si>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</si>
  <si>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</si>
  <si>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</si>
  <si>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</si>
  <si>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</si>
  <si>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</si>
  <si>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</si>
  <si>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</si>
  <si>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</si>
  <si>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</si>
  <si>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</si>
  <si>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</si>
  <si>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</si>
  <si>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</si>
  <si>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</si>
  <si>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</si>
  <si>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</si>
  <si>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</si>
  <si>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</si>
  <si>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</si>
  <si>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</si>
  <si>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</si>
  <si>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</si>
  <si>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</si>
  <si>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</si>
  <si>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</si>
  <si>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</si>
  <si>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</si>
  <si>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</si>
  <si>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</si>
  <si>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</si>
  <si>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</si>
  <si>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</si>
  <si>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</si>
  <si>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</si>
  <si>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</si>
  <si>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</si>
  <si>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</si>
  <si>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</si>
  <si>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</si>
  <si>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</si>
  <si>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</si>
  <si>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</si>
  <si>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</si>
  <si>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</si>
  <si>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</si>
  <si>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</si>
  <si>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</si>
  <si>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</si>
  <si>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</si>
  <si>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</si>
  <si>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</si>
  <si>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</si>
  <si>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</si>
  <si>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</si>
  <si>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</si>
  <si>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</si>
  <si>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</si>
  <si>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</si>
  <si>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</si>
  <si>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</si>
  <si>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</si>
  <si>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</si>
  <si>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</si>
  <si>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</si>
  <si>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</si>
  <si>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</si>
  <si>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</si>
  <si>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</si>
  <si>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</si>
  <si>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</si>
  <si>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</si>
  <si>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</si>
  <si>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</si>
  <si>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</si>
  <si>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</si>
  <si>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</si>
  <si>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</si>
  <si>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</si>
  <si>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</si>
  <si>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</si>
  <si>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</si>
  <si>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</si>
  <si>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</si>
  <si>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</si>
  <si>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</si>
  <si>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</si>
  <si>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</si>
  <si>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</si>
  <si>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</si>
  <si>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</si>
  <si>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</si>
  <si>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</si>
  <si>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</si>
  <si>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</si>
  <si>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</si>
  <si>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</si>
  <si>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</si>
  <si>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</si>
  <si>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</si>
  <si>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</si>
  <si>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</si>
  <si>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</si>
  <si>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</si>
  <si>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</si>
  <si>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</si>
  <si>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</si>
  <si>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</si>
  <si>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</si>
  <si>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</si>
  <si>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</si>
  <si>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</si>
  <si>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</si>
  <si>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</si>
  <si>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</si>
  <si>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</si>
  <si>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</si>
  <si>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</si>
  <si>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</si>
  <si>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</si>
  <si>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</si>
  <si>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</si>
  <si>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</si>
  <si>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</si>
  <si>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</si>
  <si>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</si>
  <si>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</si>
  <si>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</si>
  <si>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</si>
  <si>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</si>
  <si>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</si>
  <si>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</si>
  <si>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</si>
  <si>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</si>
  <si>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</si>
  <si>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</si>
  <si>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</si>
  <si>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</si>
  <si>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</si>
  <si>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</si>
  <si>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</si>
  <si>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</si>
  <si>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</si>
  <si>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</si>
  <si>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</si>
  <si>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</si>
  <si>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</si>
  <si>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</si>
  <si>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</si>
  <si>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</si>
  <si>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</si>
  <si>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</si>
  <si>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</si>
  <si>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</si>
  <si>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</si>
  <si>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</si>
  <si>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</si>
  <si>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</si>
  <si>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</si>
  <si>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</si>
  <si>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</si>
  <si>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</si>
  <si>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</si>
  <si>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</si>
  <si>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</si>
  <si>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</si>
  <si>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</si>
  <si>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</si>
  <si>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</si>
  <si>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</si>
  <si>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</si>
  <si>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</si>
  <si>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</si>
  <si>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</si>
  <si>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</si>
  <si>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</si>
  <si>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</si>
  <si>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</si>
  <si>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</si>
  <si>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</si>
  <si>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</si>
  <si>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</si>
  <si>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</si>
  <si>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</si>
  <si>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</si>
  <si>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</si>
  <si>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</si>
  <si>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</si>
  <si>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</si>
  <si>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</si>
  <si>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</si>
  <si>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</si>
  <si>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</si>
  <si>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</si>
  <si>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</si>
  <si>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</si>
  <si>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</si>
  <si>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</si>
  <si>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</si>
  <si>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</si>
  <si>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</si>
  <si>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</si>
  <si>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</si>
  <si>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</si>
  <si>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</si>
  <si>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</si>
  <si>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</si>
  <si>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</si>
  <si>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</si>
  <si>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</si>
  <si>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</si>
  <si>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</si>
  <si>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</si>
  <si>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</si>
  <si>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</si>
  <si>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</si>
  <si>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</si>
  <si>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</si>
  <si>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</si>
  <si>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</si>
  <si>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</si>
  <si>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</si>
  <si>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</si>
  <si>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</si>
  <si>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</si>
  <si>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</si>
  <si>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</si>
  <si>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</si>
  <si>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</si>
  <si>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</si>
  <si>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</si>
  <si>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</si>
  <si>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</si>
  <si>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</si>
  <si>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</si>
  <si>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</si>
  <si>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</si>
  <si>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</si>
  <si>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</si>
  <si>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</si>
  <si>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</si>
  <si>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</si>
  <si>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</si>
  <si>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</si>
  <si>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</si>
  <si>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</si>
  <si>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</si>
  <si>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</si>
  <si>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</si>
  <si>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</si>
  <si>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</si>
  <si>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</si>
  <si>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</si>
  <si>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</si>
  <si>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</si>
  <si>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</si>
  <si>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</si>
  <si>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</si>
  <si>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</si>
  <si>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</si>
  <si>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</si>
  <si>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</si>
  <si>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</si>
  <si>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</si>
  <si>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</si>
  <si>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</si>
  <si>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</si>
  <si>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</si>
  <si>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</si>
  <si>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</si>
  <si>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</si>
  <si>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</si>
  <si>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</si>
  <si>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</si>
  <si>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</si>
  <si>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</si>
  <si>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</si>
  <si>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</si>
  <si>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</si>
  <si>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</si>
  <si>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</si>
  <si>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</si>
  <si>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</si>
  <si>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</si>
  <si>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</si>
  <si>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</si>
  <si>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</si>
  <si>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</si>
  <si>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</si>
  <si>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</si>
  <si>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</si>
  <si>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</si>
  <si>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</si>
  <si>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</si>
  <si>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</si>
  <si>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</si>
  <si>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</si>
  <si>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</si>
  <si>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</si>
  <si>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</si>
  <si>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</si>
  <si>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</si>
  <si>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</si>
  <si>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</si>
  <si>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</si>
  <si>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</si>
  <si>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</si>
  <si>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</si>
  <si>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</si>
  <si>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</si>
  <si>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</si>
  <si>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</si>
  <si>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</si>
  <si>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</si>
  <si>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</si>
  <si>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</si>
  <si>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</si>
  <si>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</si>
  <si>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</si>
  <si>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</si>
  <si>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</si>
  <si>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</si>
  <si>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</si>
  <si>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</si>
  <si>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</si>
  <si>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</si>
  <si>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</si>
  <si>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</si>
  <si>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</si>
  <si>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</si>
  <si>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</si>
  <si>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</si>
  <si>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</si>
  <si>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</si>
  <si>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</si>
  <si>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</si>
  <si>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</si>
  <si>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</si>
  <si>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</si>
  <si>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</si>
  <si>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</si>
  <si>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</si>
  <si>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</si>
  <si>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</si>
  <si>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</si>
  <si>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</si>
  <si>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</si>
  <si>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</si>
  <si>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</si>
  <si>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</si>
  <si>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</si>
  <si>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</si>
  <si>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</si>
  <si>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</si>
  <si>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</si>
  <si>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</si>
  <si>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</si>
  <si>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</si>
  <si>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</si>
  <si>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</si>
  <si>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</si>
  <si>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</si>
  <si>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</si>
  <si>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</si>
  <si>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</si>
  <si>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</si>
  <si>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</si>
  <si>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</si>
  <si>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</si>
  <si>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</si>
  <si>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</si>
  <si>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</si>
  <si>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</si>
  <si>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</si>
  <si>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</si>
  <si>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</si>
  <si>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</si>
  <si>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</si>
  <si>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</si>
  <si>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</si>
  <si>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</si>
  <si>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</si>
  <si>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</si>
  <si>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</si>
  <si>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</si>
  <si>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</si>
  <si>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</si>
  <si>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</si>
  <si>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</si>
  <si>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</si>
  <si>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</si>
  <si>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</si>
  <si>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</si>
  <si>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</si>
  <si>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</si>
  <si>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</si>
  <si>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</si>
  <si>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</si>
  <si>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</si>
  <si>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</si>
  <si>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</si>
  <si>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</si>
  <si>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</si>
  <si>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</si>
  <si>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</si>
  <si>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</si>
  <si>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</si>
  <si>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</si>
  <si>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</si>
  <si>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</si>
  <si>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</si>
  <si>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</si>
  <si>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</si>
  <si>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</si>
  <si>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</si>
  <si>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</si>
  <si>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</si>
  <si>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</si>
  <si>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</si>
  <si>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</si>
  <si>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</si>
  <si>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</si>
  <si>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</si>
  <si>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</si>
  <si>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</si>
  <si>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</si>
  <si>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</si>
  <si>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</si>
  <si>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</si>
  <si>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</si>
  <si>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</si>
  <si>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</si>
  <si>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</si>
  <si>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</si>
  <si>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</si>
  <si>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</si>
  <si>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</si>
  <si>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</si>
  <si>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</si>
  <si>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</si>
  <si>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</si>
  <si>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</si>
  <si>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</si>
  <si>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</si>
  <si>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</si>
  <si>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</si>
  <si>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</si>
  <si>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</si>
  <si>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</si>
  <si>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</si>
  <si>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</si>
  <si>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</si>
  <si>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</si>
  <si>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</si>
  <si>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</si>
  <si>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</si>
  <si>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</si>
  <si>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</si>
  <si>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</si>
  <si>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</si>
  <si>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</si>
  <si>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</si>
  <si>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</si>
  <si>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</si>
  <si>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</si>
  <si>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</si>
  <si>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</si>
  <si>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</si>
  <si>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</si>
  <si>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</si>
  <si>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</si>
  <si>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</si>
  <si>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</si>
  <si>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</si>
  <si>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</si>
  <si>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</si>
  <si>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</si>
  <si>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</si>
  <si>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</si>
  <si>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</si>
  <si>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</si>
  <si>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</si>
  <si>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</si>
  <si>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</si>
  <si>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</si>
  <si>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</si>
  <si>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</si>
  <si>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</si>
  <si>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</si>
  <si>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</si>
  <si>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</si>
  <si>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</si>
  <si>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</si>
  <si>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</si>
  <si>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</si>
  <si>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</si>
  <si>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</si>
  <si>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</si>
  <si>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</si>
  <si>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</si>
  <si>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</si>
  <si>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</si>
  <si>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</si>
  <si>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</si>
  <si>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</si>
  <si>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</si>
  <si>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</si>
  <si>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</si>
  <si>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</si>
  <si>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</si>
  <si>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</si>
  <si>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</si>
  <si>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</si>
  <si>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</si>
  <si>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</si>
  <si>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</si>
  <si>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</si>
  <si>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</si>
  <si>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</si>
  <si>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</si>
  <si>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</si>
  <si>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</si>
  <si>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</si>
  <si>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</si>
  <si>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</si>
  <si>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</si>
  <si>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</si>
  <si>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</si>
  <si>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</si>
  <si>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</si>
  <si>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</si>
  <si>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</si>
  <si>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</si>
  <si>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</si>
  <si>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</si>
  <si>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</si>
  <si>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</si>
  <si>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</si>
  <si>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</si>
  <si>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</si>
  <si>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</si>
  <si>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</si>
  <si>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</si>
  <si>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</si>
  <si>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</si>
  <si>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</si>
  <si>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</si>
  <si>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</si>
  <si>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</si>
  <si>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</si>
  <si>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</si>
  <si>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</si>
  <si>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</si>
  <si>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</si>
  <si>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</si>
  <si>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</si>
  <si>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</si>
  <si>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</si>
  <si>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</si>
  <si>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</si>
  <si>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</si>
  <si>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</si>
  <si>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</si>
  <si>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</si>
  <si>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</si>
  <si>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</si>
  <si>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</si>
  <si>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</si>
  <si>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</si>
  <si>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</si>
  <si>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</si>
  <si>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</si>
  <si>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</si>
  <si>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</si>
  <si>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</si>
  <si>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</si>
  <si>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</si>
  <si>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</si>
  <si>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</si>
  <si>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</si>
  <si>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</si>
  <si>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</si>
  <si>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</si>
  <si>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</si>
  <si>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</si>
  <si>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</si>
  <si>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</si>
  <si>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</si>
  <si>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</si>
  <si>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</si>
  <si>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</si>
  <si>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</si>
  <si>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</si>
  <si>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</si>
  <si>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</si>
  <si>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</si>
  <si>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</si>
  <si>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</si>
  <si>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</si>
  <si>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</si>
  <si>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</si>
  <si>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</si>
  <si>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</si>
  <si>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</si>
  <si>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</si>
  <si>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</si>
  <si>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</si>
  <si>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</si>
  <si>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</si>
  <si>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</si>
  <si>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</si>
  <si>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</si>
  <si>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</si>
  <si>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</si>
  <si>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</si>
  <si>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</si>
  <si>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</si>
  <si>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</si>
  <si>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</si>
  <si>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</si>
  <si>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</si>
  <si>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</si>
  <si>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</si>
  <si>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</si>
  <si>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</si>
  <si>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</si>
  <si>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</si>
  <si>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</si>
  <si>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</si>
  <si>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</si>
  <si>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</si>
  <si>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</si>
  <si>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</si>
  <si>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</si>
  <si>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</si>
  <si>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</si>
  <si>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</si>
  <si>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</si>
  <si>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</si>
  <si>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</si>
  <si>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</si>
  <si>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</si>
  <si>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</si>
  <si>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</si>
  <si>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</si>
  <si>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</si>
  <si>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</si>
  <si>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</si>
  <si>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</si>
  <si>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</si>
  <si>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</si>
  <si>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</si>
  <si>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</si>
  <si>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</si>
  <si>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</si>
  <si>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</si>
  <si>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</si>
  <si>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</si>
  <si>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</si>
  <si>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</si>
  <si>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</si>
  <si>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</si>
  <si>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</si>
  <si>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</si>
  <si>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</si>
  <si>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</si>
  <si>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</si>
  <si>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</si>
  <si>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</si>
  <si>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</si>
  <si>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</si>
  <si>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</si>
  <si>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</si>
  <si>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</si>
  <si>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</si>
  <si>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</si>
  <si>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</si>
  <si>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</si>
  <si>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</si>
  <si>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</si>
  <si>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</si>
  <si>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</si>
  <si>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</si>
  <si>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</si>
  <si>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</si>
  <si>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</si>
  <si>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</si>
  <si>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</si>
  <si>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</si>
  <si>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</si>
  <si>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</si>
  <si>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</si>
  <si>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</si>
  <si>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</si>
  <si>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</si>
  <si>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</si>
  <si>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</si>
  <si>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</si>
  <si>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</si>
  <si>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</si>
  <si>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</si>
  <si>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</si>
  <si>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</si>
  <si>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</si>
  <si>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</si>
  <si>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</si>
  <si>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</si>
  <si>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</si>
  <si>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</si>
  <si>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</si>
  <si>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</si>
  <si>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</si>
  <si>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</si>
  <si>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</si>
  <si>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</si>
  <si>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</si>
  <si>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</si>
  <si>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</si>
  <si>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</si>
  <si>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</si>
  <si>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</si>
  <si>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</si>
  <si>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</si>
  <si>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</si>
  <si>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</si>
  <si>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</si>
  <si>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</si>
  <si>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</si>
  <si>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</si>
  <si>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</si>
  <si>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</si>
  <si>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</si>
  <si>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</si>
  <si>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</si>
  <si>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</si>
  <si>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</si>
  <si>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</si>
  <si>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</si>
  <si>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</si>
  <si>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</si>
  <si>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</si>
  <si>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</si>
  <si>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</si>
  <si>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</si>
  <si>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</si>
  <si>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</si>
  <si>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</si>
  <si>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</si>
  <si>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</si>
  <si>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</si>
  <si>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</si>
  <si>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</si>
  <si>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</si>
  <si>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</si>
  <si>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</si>
  <si>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</si>
  <si>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</si>
  <si>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</si>
  <si>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</si>
  <si>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</si>
  <si>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</si>
  <si>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</si>
  <si>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</si>
  <si>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</si>
  <si>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</si>
  <si>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</si>
  <si>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</si>
  <si>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</si>
  <si>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</si>
  <si>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</si>
  <si>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</si>
  <si>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</si>
  <si>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</si>
  <si>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</si>
  <si>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</si>
  <si>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</si>
  <si>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</si>
  <si>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</si>
  <si>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</si>
  <si>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</si>
  <si>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</si>
  <si>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</si>
  <si>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</si>
  <si>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</si>
  <si>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</si>
  <si>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</si>
  <si>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</si>
  <si>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</si>
  <si>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</si>
  <si>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</si>
  <si>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</si>
  <si>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</si>
  <si>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</si>
  <si>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</si>
  <si>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</si>
  <si>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</si>
  <si>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</si>
  <si>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</si>
  <si>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</si>
  <si>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</si>
  <si>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</si>
  <si>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</si>
  <si>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</si>
  <si>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</si>
  <si>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</si>
  <si>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</si>
  <si>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</si>
  <si>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</si>
  <si>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</si>
  <si>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</si>
  <si>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</si>
  <si>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</si>
  <si>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</si>
  <si>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</si>
  <si>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</si>
  <si>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</si>
  <si>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</si>
  <si>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</si>
  <si>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</si>
  <si>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</si>
  <si>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</si>
  <si>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</si>
  <si>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</si>
  <si>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</si>
  <si>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</si>
  <si>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</si>
  <si>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</si>
  <si>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</si>
  <si>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</si>
  <si>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</si>
  <si>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</si>
  <si>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</si>
  <si>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</si>
  <si>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</si>
  <si>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</si>
  <si>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</si>
  <si>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</si>
  <si>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</si>
  <si>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</si>
  <si>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</si>
  <si>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</si>
  <si>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</si>
  <si>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</si>
  <si>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</si>
  <si>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</si>
  <si>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</si>
  <si>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</si>
  <si>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</si>
  <si>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</si>
  <si>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</si>
  <si>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</si>
  <si>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</si>
  <si>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</si>
  <si>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</si>
  <si>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</si>
  <si>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</si>
  <si>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</si>
  <si>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</si>
  <si>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</si>
  <si>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</si>
  <si>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</si>
  <si>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</si>
  <si>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</si>
  <si>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</si>
  <si>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</si>
  <si>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</si>
  <si>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</si>
  <si>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</si>
  <si>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</si>
  <si>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</si>
  <si>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</si>
  <si>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</si>
  <si>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</si>
  <si>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</si>
  <si>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</si>
  <si>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</si>
  <si>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</si>
  <si>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</si>
  <si>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</si>
  <si>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</si>
  <si>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</si>
  <si>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</si>
  <si>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</si>
  <si>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</si>
  <si>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</si>
  <si>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</si>
  <si>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</si>
  <si>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</si>
  <si>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</si>
  <si>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</si>
  <si>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</si>
  <si>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</si>
  <si>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</si>
  <si>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</si>
  <si>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</si>
  <si>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</si>
  <si>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</si>
  <si>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</si>
  <si>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</si>
  <si>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</si>
  <si>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</si>
  <si>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</si>
  <si>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</si>
  <si>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</si>
  <si>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</si>
  <si>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</si>
  <si>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</si>
  <si>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</si>
  <si>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</si>
  <si>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</si>
  <si>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</si>
  <si>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</si>
  <si>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</si>
  <si>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</si>
  <si>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</si>
  <si>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</si>
  <si>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</si>
  <si>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</si>
  <si>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</si>
  <si>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</si>
  <si>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</si>
  <si>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</si>
  <si>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</si>
  <si>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</si>
  <si>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</si>
  <si>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</si>
  <si>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</si>
  <si>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</si>
  <si>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</si>
  <si>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</si>
  <si>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</si>
  <si>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</si>
  <si>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</si>
  <si>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</si>
  <si>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</si>
  <si>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</si>
  <si>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</si>
  <si>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</si>
  <si>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</si>
  <si>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</si>
  <si>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</si>
  <si>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</si>
  <si>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</si>
  <si>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</si>
  <si>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</si>
  <si>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</si>
  <si>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</si>
  <si>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</si>
  <si>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</si>
  <si>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</si>
  <si>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</si>
  <si>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</si>
  <si>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</si>
  <si>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</si>
  <si>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</si>
  <si>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</si>
  <si>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</si>
  <si>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</si>
  <si>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</si>
  <si>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</si>
  <si>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</si>
  <si>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</si>
  <si>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</si>
  <si>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</si>
  <si>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</si>
  <si>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</si>
  <si>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</si>
  <si>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</si>
  <si>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</si>
  <si>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</si>
  <si>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</si>
  <si>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</si>
  <si>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</si>
  <si>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</si>
  <si>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</si>
  <si>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</si>
  <si>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</si>
  <si>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</si>
  <si>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</si>
  <si>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</si>
  <si>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</si>
  <si>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</si>
  <si>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</si>
  <si>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</si>
  <si>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</si>
  <si>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</si>
  <si>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</si>
  <si>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</si>
  <si>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</si>
  <si>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</si>
  <si>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</si>
  <si>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</si>
  <si>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</si>
  <si>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</si>
  <si>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</si>
  <si>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</si>
  <si>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</si>
  <si>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</si>
  <si>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</si>
  <si>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</si>
  <si>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</si>
  <si>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</si>
  <si>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</si>
  <si>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</si>
  <si>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</si>
  <si>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</si>
  <si>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</si>
  <si>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</si>
  <si>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</si>
  <si>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</si>
  <si>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</si>
  <si>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</si>
  <si>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</si>
  <si>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</si>
  <si>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</si>
  <si>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</si>
  <si>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</si>
  <si>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</si>
  <si>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</si>
  <si>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</si>
  <si>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</si>
  <si>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</si>
  <si>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</si>
  <si>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</si>
  <si>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</si>
  <si>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</si>
  <si>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</si>
  <si>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</si>
  <si>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</si>
  <si>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</si>
  <si>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</si>
  <si>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</si>
  <si>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</si>
  <si>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</si>
  <si>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</si>
  <si>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</si>
  <si>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</si>
  <si>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</si>
  <si>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</si>
  <si>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</si>
  <si>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</si>
  <si>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</si>
  <si>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</si>
  <si>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</si>
  <si>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</si>
  <si>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</si>
  <si>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</si>
  <si>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</si>
  <si>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</si>
  <si>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</si>
  <si>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</si>
  <si>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</si>
  <si>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</si>
  <si>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</si>
  <si>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</si>
  <si>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</si>
  <si>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</si>
  <si>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</si>
  <si>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</si>
  <si>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</si>
  <si>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</si>
  <si>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</si>
  <si>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</si>
  <si>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</si>
  <si>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</si>
  <si>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</si>
  <si>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</si>
  <si>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</si>
  <si>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</si>
  <si>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</si>
  <si>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</si>
  <si>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</si>
  <si>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</si>
  <si>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</si>
  <si>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</si>
  <si>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</si>
  <si>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</si>
  <si>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</si>
  <si>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</si>
  <si>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</si>
  <si>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</si>
  <si>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</si>
  <si>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</si>
  <si>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</si>
  <si>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</si>
  <si>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</si>
  <si>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</si>
  <si>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</si>
  <si>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</si>
  <si>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</si>
  <si>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</si>
  <si>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</si>
  <si>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</si>
  <si>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</si>
  <si>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</si>
  <si>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</si>
  <si>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</si>
  <si>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</si>
  <si>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</si>
  <si>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</si>
  <si>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</si>
  <si>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</si>
  <si>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</si>
  <si>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</si>
  <si>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</si>
  <si>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</si>
  <si>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</si>
  <si>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</si>
  <si>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</si>
  <si>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</si>
  <si>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</si>
  <si>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</si>
  <si>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</si>
  <si>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</si>
  <si>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</si>
  <si>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</si>
  <si>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</si>
  <si>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</si>
  <si>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</si>
  <si>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</si>
  <si>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</si>
  <si>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</si>
  <si>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</si>
  <si>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</si>
  <si>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</si>
  <si>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</si>
  <si>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</si>
  <si>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</si>
  <si>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</si>
  <si>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</si>
  <si>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</si>
  <si>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</si>
  <si>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</si>
  <si>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</si>
  <si>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</si>
  <si>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</si>
  <si>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</si>
  <si>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</si>
  <si>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</si>
  <si>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</si>
  <si>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</si>
  <si>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</si>
  <si>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</si>
  <si>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</si>
  <si>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</si>
  <si>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</si>
  <si>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</si>
  <si>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</si>
  <si>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</si>
  <si>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</si>
  <si>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</si>
  <si>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</si>
  <si>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</si>
  <si>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</si>
  <si>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</si>
  <si>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</si>
  <si>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</si>
  <si>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</si>
  <si>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</si>
  <si>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</si>
  <si>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</si>
  <si>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</si>
  <si>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</si>
  <si>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</si>
  <si>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</si>
  <si>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</si>
  <si>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</si>
  <si>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</si>
  <si>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</si>
  <si>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</si>
  <si>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</si>
  <si>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</si>
  <si>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</si>
  <si>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</si>
  <si>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</si>
  <si>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</si>
  <si>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</si>
  <si>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</si>
  <si>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</si>
  <si>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</si>
  <si>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</si>
  <si>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</si>
  <si>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</si>
  <si>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</si>
  <si>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</si>
  <si>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</si>
  <si>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</si>
  <si>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</si>
  <si>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</si>
  <si>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</si>
  <si>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</si>
  <si>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</si>
  <si>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</si>
  <si>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</si>
  <si>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</si>
  <si>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</si>
  <si>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</si>
  <si>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</si>
  <si>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</si>
  <si>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</si>
  <si>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</si>
  <si>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</si>
  <si>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</si>
  <si>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</si>
  <si>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</si>
  <si>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</si>
  <si>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</si>
  <si>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</si>
  <si>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</si>
  <si>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</si>
  <si>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</si>
  <si>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</si>
  <si>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</si>
  <si>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</si>
  <si>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</si>
  <si>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</si>
  <si>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</si>
  <si>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</si>
  <si>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</si>
  <si>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</si>
  <si>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</si>
  <si>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</si>
  <si>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</si>
  <si>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</si>
  <si>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</si>
  <si>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</si>
  <si>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</si>
  <si>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</si>
  <si>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</si>
  <si>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</si>
  <si>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</si>
  <si>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</si>
  <si>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</si>
  <si>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</si>
  <si>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</si>
  <si>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</si>
  <si>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</si>
  <si>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</si>
  <si>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</si>
  <si>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</si>
  <si>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</si>
  <si>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</si>
  <si>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</si>
  <si>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</si>
  <si>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</si>
  <si>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</si>
  <si>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</si>
  <si>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</si>
  <si>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</si>
  <si>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</si>
  <si>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</si>
  <si>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</si>
  <si>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</si>
  <si>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</si>
  <si>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</si>
  <si>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</si>
  <si>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</si>
  <si>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</si>
  <si>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</si>
  <si>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</si>
  <si>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</si>
  <si>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</si>
  <si>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</si>
  <si>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</si>
  <si>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</si>
  <si>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</si>
  <si>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</si>
  <si>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</si>
  <si>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</si>
  <si>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</si>
  <si>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</si>
  <si>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</si>
  <si>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</si>
  <si>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</si>
  <si>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</si>
  <si>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</si>
  <si>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</si>
  <si>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</si>
  <si>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</si>
  <si>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</si>
  <si>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</si>
  <si>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</si>
  <si>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</si>
  <si>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</si>
  <si>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</si>
  <si>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</si>
  <si>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</si>
  <si>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</si>
  <si>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</si>
  <si>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</si>
  <si>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</si>
  <si>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</si>
  <si>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</si>
  <si>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</si>
  <si>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</si>
  <si>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</si>
  <si>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</si>
  <si>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</si>
  <si>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</si>
  <si>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</si>
  <si>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</si>
  <si>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</si>
  <si>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</si>
  <si>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</si>
  <si>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</si>
  <si>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</si>
  <si>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</si>
  <si>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</si>
  <si>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</si>
  <si>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</si>
  <si>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</si>
  <si>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</si>
  <si>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</si>
  <si>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</si>
  <si>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</si>
  <si>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</si>
  <si>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</si>
  <si>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</si>
  <si>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</si>
  <si>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</si>
  <si>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</si>
  <si>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</si>
  <si>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</si>
  <si>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</si>
  <si>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</si>
  <si>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</si>
  <si>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</si>
  <si>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</si>
  <si>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</si>
  <si>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</si>
  <si>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</si>
  <si>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</si>
  <si>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</si>
  <si>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</si>
  <si>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</si>
  <si>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</si>
  <si>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</si>
  <si>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</si>
  <si>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</si>
  <si>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</si>
  <si>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</si>
  <si>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</si>
  <si>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</si>
  <si>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</si>
  <si>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</si>
  <si>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</si>
  <si>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</si>
  <si>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</si>
  <si>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</si>
  <si>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</si>
  <si>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</si>
  <si>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</si>
  <si>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</si>
  <si>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</si>
  <si>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</si>
  <si>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</si>
  <si>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</si>
  <si>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</si>
  <si>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</si>
  <si>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</si>
  <si>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</si>
  <si>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</si>
  <si>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</si>
  <si>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</si>
  <si>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</si>
  <si>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</si>
  <si>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</si>
  <si>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</si>
  <si>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</si>
  <si>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</si>
  <si>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</si>
  <si>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</si>
  <si>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</si>
  <si>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</si>
  <si>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</si>
  <si>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</si>
  <si>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</si>
  <si>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</si>
  <si>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</si>
  <si>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</si>
  <si>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</si>
  <si>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</si>
  <si>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</si>
  <si>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</si>
  <si>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</si>
  <si>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</si>
  <si>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</si>
  <si>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</si>
  <si>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</si>
  <si>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</si>
  <si>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</si>
  <si>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</si>
  <si>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</si>
  <si>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</si>
  <si>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</si>
  <si>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</si>
  <si>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</si>
  <si>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</si>
  <si>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</si>
  <si>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</si>
  <si>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</si>
  <si>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</si>
  <si>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</si>
  <si>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</si>
  <si>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</si>
  <si>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</si>
  <si>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</si>
  <si>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</si>
  <si>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</si>
  <si>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</si>
  <si>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</si>
  <si>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</si>
  <si>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</si>
  <si>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</si>
  <si>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</si>
  <si>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</si>
  <si>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</si>
  <si>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</si>
  <si>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</si>
  <si>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</si>
  <si>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</si>
  <si>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</si>
  <si>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</si>
  <si>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</si>
  <si>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</si>
  <si>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</si>
  <si>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</si>
  <si>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</si>
  <si>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</si>
  <si>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</si>
  <si>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</si>
  <si>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</si>
  <si>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</si>
  <si>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</si>
  <si>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</si>
  <si>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</si>
  <si>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</si>
  <si>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</si>
  <si>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</si>
  <si>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</si>
  <si>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</si>
  <si>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</si>
  <si>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</si>
  <si>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</si>
  <si>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</si>
  <si>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</si>
  <si>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</si>
  <si>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</si>
  <si>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</si>
  <si>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</si>
  <si>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</si>
  <si>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</si>
  <si>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</si>
  <si>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</si>
  <si>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</si>
  <si>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</si>
  <si>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</si>
  <si>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</si>
  <si>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</si>
  <si>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</si>
  <si>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</si>
  <si>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</si>
  <si>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</si>
  <si>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</si>
  <si>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</si>
  <si>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</si>
  <si>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</si>
  <si>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</si>
  <si>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</si>
  <si>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</si>
  <si>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</si>
  <si>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</si>
  <si>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</si>
  <si>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</si>
  <si>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</si>
  <si>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</si>
  <si>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</si>
  <si>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</si>
  <si>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</si>
  <si>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</si>
  <si>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</si>
  <si>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</si>
  <si>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</si>
  <si>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</si>
  <si>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</si>
  <si>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</si>
  <si>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</si>
  <si>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</si>
  <si>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</si>
  <si>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</si>
  <si>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</si>
  <si>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</si>
  <si>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</si>
  <si>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</si>
  <si>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</si>
  <si>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</si>
  <si>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</si>
  <si>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</si>
  <si>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</si>
  <si>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</si>
  <si>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</si>
  <si>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</si>
  <si>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</si>
  <si>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</si>
  <si>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</si>
  <si>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</si>
  <si>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</si>
  <si>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</si>
  <si>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</si>
  <si>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</si>
  <si>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</si>
  <si>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</si>
  <si>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</si>
  <si>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</si>
  <si>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</si>
  <si>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</si>
  <si>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</si>
  <si>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</si>
  <si>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</si>
  <si>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</si>
  <si>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</si>
  <si>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</si>
  <si>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</si>
  <si>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</si>
  <si>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</si>
  <si>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</si>
  <si>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</si>
  <si>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</si>
  <si>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</si>
  <si>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</si>
  <si>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</si>
  <si>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</si>
  <si>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</si>
  <si>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</si>
  <si>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</si>
  <si>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</si>
  <si>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</si>
  <si>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</si>
  <si>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</si>
  <si>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</si>
  <si>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</si>
  <si>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</si>
  <si>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</si>
  <si>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</si>
  <si>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</si>
  <si>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</si>
  <si>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</si>
  <si>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</si>
  <si>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</si>
  <si>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</si>
  <si>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</si>
  <si>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</si>
  <si>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</si>
  <si>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</si>
  <si>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</si>
  <si>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</si>
  <si>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</si>
  <si>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</si>
  <si>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</si>
  <si>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</si>
  <si>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</si>
  <si>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</si>
  <si>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</si>
  <si>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</si>
  <si>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</si>
  <si>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</si>
  <si>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</si>
  <si>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</si>
  <si>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</si>
  <si>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</si>
  <si>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</si>
  <si>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</si>
  <si>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</si>
  <si>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</si>
  <si>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</si>
  <si>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</si>
  <si>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</si>
  <si>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</si>
  <si>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</si>
  <si>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</si>
  <si>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</si>
  <si>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</si>
  <si>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</si>
  <si>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</si>
  <si>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</si>
  <si>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</si>
  <si>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</si>
  <si>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</si>
  <si>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</si>
  <si>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</si>
  <si>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</si>
  <si>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</si>
  <si>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</si>
  <si>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</si>
  <si>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</si>
  <si>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</si>
  <si>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</si>
  <si>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</si>
  <si>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</si>
  <si>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</si>
  <si>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</si>
  <si>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</si>
  <si>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</si>
  <si>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</si>
  <si>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</si>
  <si>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</si>
  <si>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</si>
  <si>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</si>
  <si>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</si>
  <si>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</si>
  <si>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</si>
  <si>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</si>
  <si>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</si>
  <si>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</si>
  <si>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</si>
  <si>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</si>
  <si>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</si>
  <si>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</si>
  <si>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</si>
  <si>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</si>
  <si>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</si>
  <si>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</si>
  <si>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</si>
  <si>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</si>
  <si>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</si>
  <si>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</si>
  <si>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</si>
  <si>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</si>
  <si>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</si>
  <si>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</si>
  <si>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</si>
  <si>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</si>
  <si>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</si>
  <si>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</si>
  <si>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</si>
  <si>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</si>
  <si>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</si>
  <si>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</si>
  <si>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</si>
  <si>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</si>
  <si>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</si>
  <si>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</si>
  <si>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</si>
  <si>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</si>
  <si>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</si>
  <si>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</si>
  <si>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</si>
  <si>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</si>
  <si>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</si>
  <si>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</si>
  <si>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</si>
  <si>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</si>
  <si>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</si>
  <si>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</si>
  <si>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</si>
  <si>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</si>
  <si>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</si>
  <si>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</si>
  <si>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</si>
  <si>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</si>
  <si>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</si>
  <si>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</si>
  <si>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</si>
  <si>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</si>
  <si>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</si>
  <si>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</si>
  <si>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</si>
  <si>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</si>
  <si>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</si>
  <si>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</si>
  <si>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</si>
  <si>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</si>
  <si>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</si>
  <si>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</si>
  <si>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</si>
  <si>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</si>
  <si>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</si>
  <si>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</si>
  <si>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</si>
  <si>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</si>
  <si>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</si>
  <si>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</si>
  <si>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</si>
  <si>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</si>
  <si>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</si>
  <si>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</si>
  <si>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</si>
  <si>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</si>
  <si>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</si>
  <si>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</si>
  <si>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</si>
  <si>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</si>
  <si>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</si>
  <si>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</si>
  <si>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</si>
  <si>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</si>
  <si>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</si>
  <si>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</si>
  <si>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</si>
  <si>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</si>
  <si>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</si>
  <si>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</si>
  <si>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</si>
  <si>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</si>
  <si>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</si>
  <si>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</si>
  <si>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</si>
  <si>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</si>
  <si>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</si>
  <si>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</si>
  <si>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</si>
  <si>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</si>
  <si>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</si>
  <si>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</si>
  <si>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</si>
  <si>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</si>
  <si>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</si>
  <si>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</si>
  <si>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</si>
  <si>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</si>
  <si>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</si>
  <si>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</si>
  <si>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</si>
  <si>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</si>
  <si>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</si>
  <si>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</si>
  <si>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</si>
  <si>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</si>
  <si>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</si>
  <si>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</si>
  <si>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</si>
  <si>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</si>
  <si>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</si>
  <si>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</si>
  <si>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</si>
  <si>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</si>
  <si>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</si>
  <si>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</si>
  <si>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</si>
  <si>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</si>
  <si>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</si>
  <si>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</si>
  <si>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</si>
  <si>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</si>
  <si>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</si>
  <si>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</si>
  <si>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</si>
  <si>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</si>
  <si>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</si>
  <si>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</si>
  <si>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</si>
  <si>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</si>
  <si>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</si>
  <si>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</si>
  <si>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</si>
  <si>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</si>
  <si>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</si>
  <si>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</si>
  <si>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</si>
  <si>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</si>
  <si>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</si>
  <si>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</si>
  <si>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</si>
  <si>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</si>
  <si>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</si>
  <si>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</si>
  <si>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</si>
  <si>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</si>
  <si>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</si>
  <si>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</si>
  <si>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</si>
  <si>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</si>
  <si>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</si>
  <si>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</si>
  <si>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</si>
  <si>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</si>
  <si>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</si>
  <si>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</si>
  <si>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</si>
  <si>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</si>
  <si>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</si>
  <si>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</si>
  <si>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</si>
  <si>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</si>
  <si>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</si>
  <si>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</si>
  <si>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</si>
  <si>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</si>
  <si>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</si>
  <si>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</si>
  <si>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</si>
  <si>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</si>
  <si>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</si>
  <si>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</si>
  <si>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</si>
  <si>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</si>
  <si>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</si>
  <si>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</si>
  <si>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</si>
  <si>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</si>
  <si>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</si>
  <si>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</si>
  <si>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</si>
  <si>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</si>
  <si>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</si>
  <si>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</si>
  <si>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</si>
  <si>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</si>
  <si>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</si>
  <si>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</si>
  <si>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</si>
  <si>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</si>
  <si>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</si>
  <si>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</si>
  <si>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</si>
  <si>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</si>
  <si>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</si>
  <si>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</si>
  <si>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</si>
  <si>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</si>
  <si>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</si>
  <si>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</si>
  <si>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</si>
  <si>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</si>
  <si>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</si>
  <si>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</si>
  <si>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</si>
  <si>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</si>
  <si>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</si>
  <si>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</si>
  <si>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</si>
  <si>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</si>
  <si>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</si>
  <si>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</si>
  <si>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</si>
  <si>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</si>
  <si>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</si>
  <si>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</si>
  <si>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</si>
  <si>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</si>
  <si>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</si>
  <si>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</si>
  <si>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</si>
  <si>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</si>
  <si>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</si>
  <si>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</si>
  <si>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</si>
  <si>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</si>
  <si>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</si>
  <si>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</si>
  <si>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</si>
  <si>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</si>
  <si>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</si>
  <si>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</si>
  <si>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</si>
  <si>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</si>
  <si>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</si>
  <si>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</si>
  <si>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</si>
  <si>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</si>
  <si>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</si>
  <si>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</si>
  <si>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</si>
  <si>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</si>
  <si>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</si>
  <si>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</si>
  <si>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</si>
  <si>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</si>
  <si>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</si>
  <si>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</si>
  <si>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</si>
  <si>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</si>
  <si>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</si>
  <si>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</si>
  <si>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</si>
  <si>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</si>
  <si>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</si>
  <si>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</si>
  <si>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</si>
  <si>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</si>
  <si>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</si>
  <si>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</si>
  <si>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</si>
  <si>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</si>
  <si>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</si>
  <si>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</si>
  <si>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</si>
  <si>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</si>
  <si>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</si>
  <si>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</si>
  <si>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</si>
  <si>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</si>
  <si>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</si>
  <si>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</si>
  <si>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</si>
  <si>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</si>
  <si>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</si>
  <si>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</si>
  <si>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</si>
  <si>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</si>
  <si>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</si>
  <si>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</si>
  <si>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</si>
  <si>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</si>
  <si>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</si>
  <si>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</si>
  <si>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</si>
  <si>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</si>
  <si>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</si>
  <si>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</si>
  <si>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</si>
  <si>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</si>
  <si>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</si>
  <si>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</si>
  <si>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</si>
  <si>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</si>
  <si>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</si>
  <si>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</si>
  <si>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</si>
  <si>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</si>
  <si>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</si>
  <si>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</si>
  <si>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</si>
  <si>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</si>
  <si>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</si>
  <si>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</si>
  <si>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</si>
  <si>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</si>
  <si>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</si>
  <si>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</si>
  <si>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</si>
  <si>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</si>
  <si>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</si>
  <si>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</si>
  <si>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</si>
  <si>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</si>
  <si>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</si>
  <si>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</si>
  <si>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</si>
  <si>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</si>
  <si>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</si>
  <si>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</si>
  <si>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</si>
  <si>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</si>
  <si>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</si>
  <si>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</si>
  <si>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</si>
  <si>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</si>
  <si>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</si>
  <si>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</si>
  <si>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</si>
  <si>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</si>
  <si>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</si>
  <si>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</si>
  <si>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</si>
  <si>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</si>
  <si>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</si>
  <si>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</si>
  <si>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</si>
  <si>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</si>
  <si>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</si>
  <si>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</si>
  <si>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</si>
  <si>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</si>
  <si>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</si>
  <si>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</si>
  <si>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</si>
  <si>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</si>
  <si>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</si>
  <si>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</si>
  <si>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</si>
  <si>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</si>
  <si>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</si>
  <si>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</si>
  <si>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</si>
  <si>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</si>
  <si>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</si>
  <si>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</si>
  <si>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</si>
  <si>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</si>
  <si>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</si>
  <si>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</si>
  <si>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</si>
  <si>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</si>
  <si>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</si>
  <si>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</si>
  <si>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</si>
  <si>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</si>
  <si>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</si>
  <si>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</si>
  <si>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</si>
  <si>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</si>
  <si>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</si>
  <si>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</si>
  <si>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</si>
  <si>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</si>
  <si>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</si>
  <si>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</si>
  <si>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</si>
  <si>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</si>
  <si>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</si>
  <si>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</si>
  <si>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</si>
  <si>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</si>
  <si>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</si>
  <si>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</si>
  <si>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</si>
  <si>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</si>
  <si>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</si>
  <si>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</si>
  <si>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</si>
  <si>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</si>
  <si>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</si>
  <si>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</si>
  <si>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</si>
  <si>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</si>
  <si>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</si>
  <si>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</si>
  <si>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</si>
  <si>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</si>
  <si>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</si>
  <si>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</si>
  <si>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</si>
  <si>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</si>
  <si>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</si>
  <si>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</si>
  <si>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</si>
  <si>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</si>
  <si>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</si>
  <si>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</si>
  <si>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</si>
  <si>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</si>
  <si>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</si>
  <si>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</si>
  <si>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</si>
  <si>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</si>
  <si>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</si>
  <si>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</si>
  <si>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</si>
  <si>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</si>
  <si>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</si>
  <si>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</si>
  <si>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</si>
  <si>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</si>
  <si>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</si>
  <si>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</si>
  <si>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</si>
  <si>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</si>
  <si>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</si>
  <si>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</si>
  <si>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</si>
  <si>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</si>
  <si>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</si>
  <si>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</si>
  <si>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</si>
  <si>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</si>
  <si>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</si>
  <si>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</si>
  <si>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</si>
  <si>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</si>
  <si>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</si>
  <si>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</si>
  <si>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</si>
  <si>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</si>
  <si>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</si>
  <si>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</si>
  <si>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</si>
  <si>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</si>
  <si>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</si>
  <si>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</si>
  <si>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</si>
  <si>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</si>
  <si>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</si>
  <si>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</si>
  <si>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</si>
  <si>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</si>
  <si>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</si>
  <si>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</si>
  <si>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</si>
  <si>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</si>
  <si>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</si>
  <si>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</si>
  <si>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</si>
  <si>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</si>
  <si>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</si>
  <si>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</si>
  <si>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</si>
  <si>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</si>
  <si>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</si>
  <si>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</si>
  <si>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</si>
  <si>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</si>
  <si>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</si>
  <si>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</si>
  <si>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</si>
  <si>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</si>
  <si>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</si>
  <si>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</si>
  <si>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</si>
  <si>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</si>
  <si>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</si>
  <si>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</si>
  <si>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</si>
  <si>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</si>
  <si>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</si>
  <si>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</si>
  <si>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</si>
  <si>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</si>
  <si>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</si>
  <si>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</si>
  <si>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</si>
  <si>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</si>
  <si>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</si>
  <si>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</si>
  <si>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</si>
  <si>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</si>
  <si>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</si>
  <si>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</si>
  <si>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</si>
  <si>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</si>
  <si>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</si>
  <si>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</si>
  <si>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</si>
  <si>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</si>
  <si>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</si>
  <si>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</si>
  <si>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</si>
  <si>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</si>
  <si>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</si>
  <si>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</si>
  <si>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</si>
  <si>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</si>
  <si>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</si>
  <si>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</si>
  <si>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</si>
  <si>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</si>
  <si>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</si>
  <si>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</si>
  <si>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</si>
  <si>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</si>
  <si>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</si>
  <si>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</si>
  <si>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</si>
  <si>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</si>
  <si>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</si>
  <si>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</si>
  <si>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</si>
  <si>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</si>
  <si>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</si>
  <si>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</si>
  <si>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</si>
  <si>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</si>
  <si>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</si>
  <si>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</si>
  <si>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</si>
  <si>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</si>
  <si>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</si>
  <si>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</si>
  <si>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</si>
  <si>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</si>
  <si>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</si>
  <si>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</si>
  <si>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</si>
  <si>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</si>
  <si>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</si>
  <si>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</si>
  <si>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</si>
  <si>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</si>
  <si>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</si>
  <si>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</si>
  <si>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</si>
  <si>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</si>
  <si>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</si>
  <si>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</si>
  <si>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</si>
  <si>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</si>
  <si>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</si>
  <si>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</si>
  <si>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</si>
  <si>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</si>
  <si>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</si>
  <si>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</si>
  <si>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</si>
  <si>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</si>
  <si>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</si>
  <si>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</si>
  <si>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</si>
  <si>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</si>
  <si>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</si>
  <si>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</si>
  <si>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</si>
  <si>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</si>
  <si>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</si>
  <si>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</si>
  <si>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</si>
  <si>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</si>
  <si>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</si>
  <si>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</si>
  <si>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</si>
  <si>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</si>
  <si>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</si>
  <si>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</si>
  <si>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</si>
  <si>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</si>
  <si>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</si>
  <si>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</si>
  <si>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</si>
  <si>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</si>
  <si>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</si>
  <si>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</si>
  <si>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</si>
  <si>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</si>
  <si>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</si>
  <si>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</si>
  <si>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</si>
  <si>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</si>
  <si>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</si>
  <si>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</si>
  <si>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</si>
  <si>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</si>
  <si>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</si>
  <si>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</si>
  <si>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</si>
  <si>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</si>
  <si>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</si>
  <si>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</si>
  <si>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</si>
  <si>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</si>
  <si>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</si>
  <si>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</si>
  <si>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</si>
  <si>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</si>
  <si>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</si>
  <si>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</si>
  <si>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</si>
  <si>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</si>
  <si>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</si>
  <si>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</si>
  <si>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</si>
  <si>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</si>
  <si>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</si>
  <si>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</si>
  <si>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</si>
  <si>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</si>
  <si>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</si>
  <si>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</si>
  <si>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</si>
  <si>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</si>
  <si>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</si>
  <si>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</si>
  <si>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</si>
  <si>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</si>
  <si>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</si>
  <si>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</si>
  <si>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</si>
  <si>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</si>
  <si>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</si>
  <si>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</si>
  <si>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</si>
  <si>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</si>
  <si>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</si>
  <si>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</si>
  <si>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</si>
  <si>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</si>
  <si>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</si>
  <si>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</si>
  <si>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</si>
  <si>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</si>
  <si>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</si>
  <si>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</si>
  <si>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</si>
  <si>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</si>
  <si>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</si>
  <si>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</si>
  <si>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</si>
  <si>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</si>
  <si>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</si>
  <si>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</si>
  <si>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</si>
  <si>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</si>
  <si>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</si>
  <si>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</si>
  <si>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</si>
  <si>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</si>
  <si>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</si>
  <si>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</si>
  <si>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</si>
  <si>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</si>
  <si>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</si>
  <si>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</si>
  <si>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</si>
  <si>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</si>
  <si>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</si>
  <si>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</si>
  <si>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</si>
  <si>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</si>
  <si>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</si>
  <si>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</si>
  <si>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</si>
  <si>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</si>
  <si>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</si>
  <si>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</si>
  <si>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</si>
  <si>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</si>
  <si>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</si>
  <si>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</si>
  <si>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</si>
  <si>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</si>
  <si>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</si>
  <si>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</si>
  <si>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</si>
  <si>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</si>
  <si>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</si>
  <si>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</si>
  <si>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</si>
  <si>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</si>
  <si>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</si>
  <si>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</si>
  <si>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</si>
  <si>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</si>
  <si>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</si>
  <si>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</si>
  <si>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</si>
  <si>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</si>
  <si>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</si>
  <si>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</si>
  <si>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</si>
  <si>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</si>
  <si>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</si>
  <si>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</si>
  <si>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</si>
  <si>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</si>
  <si>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</si>
  <si>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</si>
  <si>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</si>
  <si>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</si>
  <si>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</si>
  <si>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</si>
  <si>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</si>
  <si>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</si>
  <si>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</si>
  <si>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</si>
  <si>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</si>
  <si>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</si>
  <si>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</si>
  <si>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</si>
  <si>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</si>
  <si>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</si>
  <si>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</si>
  <si>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</si>
  <si>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</si>
  <si>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</si>
  <si>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</si>
  <si>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</si>
  <si>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</si>
  <si>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</si>
  <si>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</si>
  <si>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</si>
  <si>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</si>
  <si>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</si>
  <si>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</si>
  <si>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</si>
  <si>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</si>
  <si>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</si>
  <si>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</si>
  <si>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</si>
  <si>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</si>
  <si>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</si>
  <si>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</si>
  <si>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</si>
  <si>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</si>
  <si>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</si>
  <si>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</si>
  <si>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</si>
  <si>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</si>
  <si>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</si>
  <si>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</si>
  <si>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</si>
  <si>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</si>
  <si>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</si>
  <si>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</si>
  <si>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</si>
  <si>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</si>
  <si>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</si>
  <si>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</si>
  <si>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</si>
  <si>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</si>
  <si>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</si>
  <si>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</si>
  <si>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</si>
  <si>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</si>
  <si>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</si>
  <si>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</si>
  <si>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</si>
  <si>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</si>
  <si>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</si>
  <si>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</si>
  <si>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</si>
  <si>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</si>
  <si>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</si>
  <si>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</si>
  <si>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</si>
  <si>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</si>
  <si>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</si>
  <si>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</si>
  <si>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</si>
  <si>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</si>
  <si>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</si>
  <si>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</si>
  <si>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</si>
  <si>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</si>
  <si>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</si>
  <si>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</si>
  <si>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</si>
  <si>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</si>
  <si>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</si>
  <si>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</si>
  <si>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</si>
  <si>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</si>
  <si>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</si>
  <si>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</si>
  <si>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</si>
  <si>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</si>
  <si>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</si>
  <si>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</si>
  <si>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</si>
  <si>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</si>
  <si>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</si>
  <si>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</si>
  <si>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</si>
  <si>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</si>
  <si>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</si>
  <si>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</si>
  <si>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</si>
  <si>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</si>
  <si>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</si>
  <si>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</si>
  <si>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</si>
  <si>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</si>
  <si>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</si>
  <si>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</si>
  <si>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</si>
  <si>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</si>
  <si>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</si>
  <si>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</si>
  <si>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</si>
  <si>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</si>
  <si>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</si>
  <si>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</si>
  <si>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</si>
  <si>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</si>
  <si>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</si>
  <si>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</si>
  <si>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</si>
  <si>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</si>
  <si>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</si>
  <si>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</si>
  <si>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</si>
  <si>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</si>
  <si>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</si>
  <si>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</si>
  <si>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</si>
  <si>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</si>
  <si>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</si>
  <si>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</si>
  <si>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</si>
  <si>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</si>
  <si>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</si>
  <si>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</si>
  <si>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</si>
  <si>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</si>
  <si>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</si>
  <si>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</si>
  <si>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</si>
  <si>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</si>
  <si>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</si>
  <si>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</si>
  <si>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</si>
  <si>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</si>
  <si>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</si>
  <si>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</si>
  <si>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</si>
  <si>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</si>
  <si>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</si>
  <si>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</si>
  <si>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</si>
  <si>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</si>
  <si>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</si>
  <si>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</si>
  <si>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</si>
  <si>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</si>
  <si>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</si>
  <si>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</si>
  <si>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</si>
  <si>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</si>
  <si>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</si>
  <si>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</si>
  <si>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</si>
  <si>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</si>
  <si>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</si>
  <si>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</si>
  <si>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</si>
  <si>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</si>
  <si>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</si>
  <si>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</si>
  <si>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</si>
  <si>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</si>
  <si>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</si>
  <si>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</si>
  <si>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</si>
  <si>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</si>
  <si>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</si>
  <si>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</si>
  <si>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</si>
  <si>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</si>
  <si>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</si>
  <si>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</si>
  <si>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</si>
  <si>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</si>
  <si>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</si>
  <si>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</si>
  <si>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</si>
  <si>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</si>
  <si>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</si>
  <si>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</si>
  <si>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</si>
  <si>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</si>
  <si>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</si>
  <si>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</si>
  <si>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</si>
  <si>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</si>
  <si>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</si>
  <si>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</si>
  <si>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</si>
  <si>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</si>
  <si>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</si>
  <si>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</si>
  <si>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</si>
  <si>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</si>
  <si>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</si>
  <si>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</si>
  <si>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</si>
  <si>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</si>
  <si>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</si>
  <si>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</si>
  <si>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</si>
  <si>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</si>
  <si>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</si>
  <si>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</si>
  <si>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</si>
  <si>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</si>
  <si>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</si>
  <si>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</si>
  <si>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</si>
  <si>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</si>
  <si>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</si>
  <si>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</si>
  <si>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</si>
  <si>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</si>
  <si>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</si>
  <si>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</si>
  <si>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</si>
  <si>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</si>
  <si>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</si>
  <si>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</si>
  <si>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</si>
  <si>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</si>
  <si>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</si>
  <si>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</si>
  <si>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</si>
  <si>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</si>
  <si>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</si>
  <si>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</si>
  <si>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</si>
  <si>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</si>
  <si>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</si>
  <si>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</si>
  <si>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</si>
  <si>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</si>
  <si>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</si>
  <si>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</si>
  <si>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</si>
  <si>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</si>
  <si>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</si>
  <si>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</si>
  <si>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</si>
  <si>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</si>
  <si>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</si>
  <si>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</si>
  <si>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</si>
  <si>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</si>
  <si>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</si>
  <si>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</si>
  <si>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</si>
  <si>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</si>
  <si>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</si>
  <si>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</si>
  <si>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</si>
  <si>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</si>
  <si>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</si>
  <si>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</si>
  <si>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</si>
  <si>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</si>
  <si>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</si>
  <si>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</si>
  <si>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</si>
  <si>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</si>
  <si>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</si>
  <si>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</si>
  <si>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</si>
  <si>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</si>
  <si>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</si>
  <si>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</si>
  <si>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</si>
  <si>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</si>
  <si>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</si>
  <si>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</si>
  <si>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</si>
  <si>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</si>
  <si>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</si>
  <si>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</si>
  <si>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</si>
  <si>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</si>
  <si>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</si>
  <si>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</si>
  <si>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</si>
  <si>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</si>
  <si>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</si>
  <si>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</si>
  <si>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</si>
  <si>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</si>
  <si>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</si>
  <si>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</si>
  <si>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</si>
  <si>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</si>
  <si>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</si>
  <si>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</si>
  <si>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</si>
  <si>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</si>
  <si>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</si>
  <si>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</si>
  <si>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</si>
  <si>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</si>
  <si>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</si>
  <si>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</si>
  <si>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</si>
  <si>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</si>
  <si>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</si>
  <si>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</si>
  <si>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</si>
  <si>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</si>
  <si>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</si>
  <si>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</si>
  <si>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</si>
  <si>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</si>
  <si>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</si>
  <si>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</si>
  <si>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</si>
  <si>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</si>
  <si>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</si>
  <si>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</si>
  <si>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</si>
  <si>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</si>
  <si>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</si>
  <si>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</si>
  <si>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</si>
  <si>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</si>
  <si>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</si>
  <si>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</si>
  <si>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</si>
  <si>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</si>
  <si>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</si>
  <si>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</si>
  <si>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</si>
  <si>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</si>
  <si>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</si>
  <si>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</si>
  <si>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</si>
  <si>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</si>
  <si>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</si>
  <si>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</si>
  <si>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</si>
  <si>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</si>
  <si>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</si>
  <si>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</si>
  <si>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</si>
  <si>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</si>
  <si>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</si>
  <si>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</si>
  <si>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</si>
  <si>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</si>
  <si>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</si>
  <si>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</si>
  <si>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</si>
  <si>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</si>
  <si>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</si>
  <si>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</si>
  <si>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</si>
  <si>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</si>
  <si>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</si>
  <si>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</si>
  <si>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</si>
  <si>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</si>
  <si>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</si>
  <si>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</si>
  <si>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</si>
  <si>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</si>
  <si>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</si>
  <si>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</si>
  <si>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</si>
  <si>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</si>
  <si>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</si>
  <si>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</si>
  <si>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</si>
  <si>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</si>
  <si>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</si>
  <si>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</si>
  <si>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</si>
  <si>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</si>
  <si>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</si>
  <si>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</si>
  <si>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</si>
  <si>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</si>
  <si>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</si>
  <si>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</si>
  <si>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</si>
  <si>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</si>
  <si>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</si>
  <si>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</si>
  <si>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</si>
  <si>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</si>
  <si>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</si>
  <si>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</si>
  <si>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</si>
  <si>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</si>
  <si>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</si>
  <si>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</si>
  <si>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</si>
  <si>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</si>
  <si>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</si>
  <si>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</si>
  <si>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</si>
  <si>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</si>
  <si>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</si>
  <si>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</si>
  <si>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</si>
  <si>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</si>
  <si>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</si>
  <si>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</si>
  <si>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</si>
  <si>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</si>
  <si>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</si>
  <si>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</si>
  <si>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</si>
  <si>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</si>
  <si>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</si>
  <si>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</si>
  <si>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</si>
  <si>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</si>
  <si>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</si>
  <si>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</si>
  <si>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</si>
  <si>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</si>
  <si>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</si>
  <si>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</si>
  <si>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</si>
  <si>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</si>
  <si>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</si>
  <si>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</si>
  <si>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</si>
  <si>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</si>
  <si>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</si>
  <si>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</si>
  <si>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</si>
  <si>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</si>
  <si>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</si>
  <si>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</si>
  <si>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</si>
  <si>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</si>
  <si>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</si>
  <si>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</si>
  <si>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</si>
  <si>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</si>
  <si>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</si>
  <si>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</si>
  <si>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</si>
  <si>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</si>
  <si>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</si>
  <si>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</si>
  <si>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</si>
  <si>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</si>
  <si>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</si>
  <si>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</si>
  <si>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</si>
  <si>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</si>
  <si>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</si>
  <si>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</si>
  <si>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</si>
  <si>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</si>
  <si>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</si>
  <si>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</si>
  <si>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</si>
  <si>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</si>
  <si>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</si>
  <si>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</si>
  <si>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</si>
  <si>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</si>
  <si>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</si>
  <si>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</si>
  <si>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</si>
  <si>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</si>
  <si>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</si>
  <si>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</si>
  <si>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</si>
  <si>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</si>
  <si>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</si>
  <si>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</si>
  <si>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</si>
  <si>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</si>
  <si>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</si>
  <si>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</si>
  <si>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</si>
  <si>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</si>
  <si>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</si>
  <si>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</si>
  <si>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</si>
  <si>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</si>
  <si>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</si>
  <si>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</si>
  <si>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</si>
  <si>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</si>
  <si>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</si>
  <si>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</si>
  <si>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</si>
  <si>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</si>
  <si>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</si>
  <si>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</si>
  <si>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</si>
  <si>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</si>
  <si>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</si>
  <si>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</si>
  <si>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</si>
  <si>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</si>
  <si>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</si>
  <si>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</si>
  <si>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</si>
  <si>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</si>
  <si>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</si>
  <si>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</si>
  <si>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</si>
  <si>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</si>
  <si>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</si>
  <si>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</si>
  <si>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</si>
  <si>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</si>
  <si>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</si>
  <si>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</si>
  <si>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</si>
  <si>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</si>
  <si>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</si>
  <si>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</si>
  <si>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</si>
  <si>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</si>
  <si>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</si>
  <si>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</si>
  <si>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</si>
  <si>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</si>
  <si>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</si>
  <si>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</si>
  <si>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</si>
  <si>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</si>
  <si>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</si>
  <si>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</si>
  <si>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</si>
  <si>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</si>
  <si>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</si>
  <si>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</si>
  <si>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</si>
  <si>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</si>
  <si>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</si>
  <si>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</si>
  <si>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</si>
  <si>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</si>
  <si>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</si>
  <si>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</si>
  <si>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</si>
  <si>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</si>
  <si>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</si>
  <si>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</si>
  <si>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</si>
  <si>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</si>
  <si>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</si>
  <si>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</si>
  <si>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</si>
  <si>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</si>
  <si>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</si>
  <si>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</si>
  <si>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</si>
  <si>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</si>
  <si>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</si>
  <si>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</si>
  <si>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</si>
  <si>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</si>
  <si>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</si>
  <si>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</si>
  <si>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</si>
  <si>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</si>
  <si>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</si>
  <si>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</si>
  <si>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</si>
  <si>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</si>
  <si>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</si>
  <si>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</si>
  <si>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</si>
  <si>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</si>
  <si>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</si>
  <si>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</si>
  <si>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</si>
  <si>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</si>
  <si>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</si>
  <si>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</si>
  <si>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</si>
  <si>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</si>
  <si>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</si>
  <si>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</si>
  <si>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</si>
  <si>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</si>
  <si>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</si>
  <si>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</si>
  <si>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</si>
  <si>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</si>
  <si>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</si>
  <si>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</si>
  <si>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</si>
  <si>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</si>
  <si>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</si>
  <si>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</si>
  <si>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</si>
  <si>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</si>
  <si>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</si>
  <si>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</si>
  <si>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</si>
  <si>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</si>
  <si>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</si>
  <si>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</si>
  <si>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</si>
  <si>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</si>
  <si>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</si>
  <si>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</si>
  <si>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</si>
  <si>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</si>
  <si>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</si>
  <si>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</si>
  <si>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</si>
  <si>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</si>
  <si>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</si>
  <si>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</si>
  <si>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</si>
  <si>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</si>
  <si>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</si>
  <si>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</si>
  <si>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</si>
  <si>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</si>
  <si>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</si>
  <si>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</si>
  <si>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</si>
  <si>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</si>
  <si>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</si>
  <si>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</si>
  <si>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</si>
  <si>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</si>
  <si>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</si>
  <si>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</si>
  <si>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</si>
  <si>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</si>
  <si>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</si>
  <si>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</si>
  <si>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</si>
  <si>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</si>
  <si>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</si>
  <si>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</si>
  <si>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</si>
  <si>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</si>
  <si>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</si>
  <si>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</si>
  <si>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</si>
  <si>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</si>
  <si>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</si>
  <si>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</si>
  <si>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</si>
  <si>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</si>
  <si>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</si>
  <si>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</si>
  <si>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</si>
  <si>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</si>
  <si>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</si>
  <si>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</si>
  <si>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</si>
  <si>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</si>
  <si>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</si>
  <si>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</si>
  <si>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</si>
  <si>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</si>
  <si>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</si>
  <si>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</si>
  <si>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</si>
  <si>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</si>
  <si>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</si>
  <si>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</si>
  <si>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</si>
  <si>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</si>
  <si>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</si>
  <si>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</si>
  <si>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</si>
  <si>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</si>
  <si>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</si>
  <si>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</si>
  <si>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</si>
  <si>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</si>
  <si>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</si>
  <si>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</si>
  <si>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</si>
  <si>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</si>
  <si>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</si>
  <si>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</si>
  <si>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</si>
  <si>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</si>
  <si>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</si>
  <si>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</si>
  <si>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</si>
  <si>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</si>
  <si>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</si>
  <si>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</si>
  <si>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</si>
  <si>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</si>
  <si>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</si>
  <si>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</si>
  <si>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</si>
  <si>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</si>
  <si>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</si>
  <si>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</si>
  <si>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</si>
  <si>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</si>
  <si>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</si>
  <si>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</si>
  <si>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</si>
  <si>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</si>
  <si>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</si>
  <si>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</si>
  <si>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</si>
  <si>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</si>
  <si>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</si>
  <si>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</si>
  <si>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</si>
  <si>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</si>
  <si>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</si>
  <si>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</si>
  <si>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</si>
  <si>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</si>
  <si>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</si>
  <si>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</si>
  <si>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</si>
  <si>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</si>
  <si>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</si>
  <si>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</si>
  <si>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</si>
  <si>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</si>
  <si>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</si>
  <si>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</si>
  <si>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</si>
  <si>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</si>
  <si>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</si>
  <si>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</si>
  <si>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</si>
  <si>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</si>
  <si>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</si>
  <si>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</si>
  <si>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</si>
  <si>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</si>
  <si>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</si>
  <si>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</si>
  <si>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</si>
  <si>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</si>
  <si>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</si>
  <si>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</si>
  <si>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</si>
  <si>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</si>
  <si>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</si>
  <si>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</si>
  <si>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</si>
  <si>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</si>
  <si>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</si>
  <si>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</si>
  <si>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</si>
  <si>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</si>
  <si>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</si>
  <si>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</si>
  <si>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</si>
  <si>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</si>
  <si>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</si>
  <si>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</si>
  <si>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</si>
  <si>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</si>
  <si>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</si>
  <si>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</si>
  <si>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</si>
  <si>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</si>
  <si>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</si>
  <si>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</si>
  <si>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</si>
  <si>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</si>
  <si>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</si>
  <si>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</si>
  <si>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</si>
  <si>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</si>
  <si>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</si>
  <si>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</si>
  <si>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</si>
  <si>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</si>
  <si>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</si>
  <si>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</si>
  <si>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</si>
  <si>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</si>
  <si>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</si>
  <si>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</si>
  <si>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</si>
  <si>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</si>
  <si>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</si>
  <si>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</si>
  <si>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</si>
  <si>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</si>
  <si>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</si>
  <si>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</si>
  <si>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</si>
  <si>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</si>
  <si>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</si>
  <si>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</si>
  <si>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</si>
  <si>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</si>
  <si>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</si>
  <si>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</si>
  <si>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</si>
  <si>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</si>
  <si>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</si>
  <si>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</si>
  <si>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</si>
  <si>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</si>
  <si>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</si>
  <si>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</si>
  <si>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</si>
  <si>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</si>
  <si>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</si>
  <si>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</si>
  <si>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</si>
  <si>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</si>
  <si>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</si>
  <si>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</si>
  <si>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</si>
  <si>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</si>
  <si>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</si>
  <si>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</si>
  <si>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</si>
  <si>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</si>
  <si>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</si>
  <si>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</si>
  <si>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</si>
  <si>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</si>
  <si>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</si>
  <si>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</si>
  <si>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</si>
  <si>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</si>
  <si>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</si>
  <si>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</si>
  <si>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</si>
  <si>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</si>
  <si>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</si>
  <si>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</si>
  <si>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</si>
  <si>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</si>
  <si>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</si>
  <si>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</si>
  <si>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</si>
  <si>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</si>
  <si>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</si>
  <si>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</si>
  <si>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</si>
  <si>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</si>
  <si>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</si>
  <si>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</si>
  <si>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</si>
  <si>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</si>
  <si>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</si>
  <si>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</si>
  <si>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</si>
  <si>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</si>
  <si>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</si>
  <si>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</si>
  <si>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</si>
  <si>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</si>
  <si>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</si>
  <si>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</si>
  <si>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</si>
  <si>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</si>
  <si>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</si>
  <si>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</si>
  <si>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</si>
  <si>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</si>
  <si>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</si>
  <si>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</si>
  <si>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</si>
  <si>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</si>
  <si>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</si>
  <si>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</si>
  <si>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</si>
  <si>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</si>
  <si>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</si>
  <si>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</si>
  <si>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</si>
  <si>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</si>
  <si>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</si>
  <si>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</si>
  <si>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</si>
  <si>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</si>
  <si>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</si>
  <si>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</si>
  <si>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</si>
  <si>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</si>
  <si>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</si>
  <si>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</si>
  <si>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</si>
  <si>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</si>
  <si>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</si>
  <si>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</si>
  <si>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</si>
  <si>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</si>
  <si>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</si>
  <si>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</si>
  <si>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</si>
  <si>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</si>
  <si>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</si>
  <si>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</si>
  <si>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</si>
  <si>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</si>
  <si>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</si>
  <si>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</si>
  <si>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</si>
  <si>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</si>
  <si>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</si>
  <si>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</si>
  <si>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</si>
  <si>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</si>
  <si>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</si>
  <si>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</si>
  <si>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</si>
  <si>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</si>
  <si>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</si>
  <si>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</si>
  <si>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</si>
  <si>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</si>
  <si>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</si>
  <si>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</si>
  <si>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</si>
  <si>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</si>
  <si>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</si>
  <si>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</si>
  <si>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</si>
  <si>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</si>
  <si>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</si>
  <si>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</si>
  <si>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</si>
  <si>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</si>
  <si>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</si>
  <si>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</si>
  <si>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</si>
  <si>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</si>
  <si>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</si>
  <si>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</si>
  <si>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</si>
  <si>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</si>
  <si>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</si>
  <si>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</si>
  <si>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</si>
  <si>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</si>
  <si>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</si>
  <si>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</si>
  <si>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</si>
  <si>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</si>
  <si>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</si>
  <si>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</si>
  <si>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</si>
  <si>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</si>
  <si>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</si>
  <si>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</si>
  <si>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</si>
  <si>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</si>
  <si>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</si>
  <si>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</si>
  <si>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</si>
  <si>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</si>
  <si>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</si>
  <si>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</si>
  <si>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</si>
  <si>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</si>
  <si>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</si>
  <si>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</si>
  <si>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</si>
  <si>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</si>
  <si>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</si>
  <si>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</si>
  <si>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</si>
  <si>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</si>
  <si>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</si>
  <si>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</si>
  <si>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</si>
  <si>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</si>
  <si>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</si>
  <si>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</si>
  <si>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</si>
  <si>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</si>
  <si>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</si>
  <si>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</si>
  <si>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</si>
  <si>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</si>
  <si>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</si>
  <si>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</si>
  <si>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</si>
  <si>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</si>
  <si>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</si>
  <si>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</si>
  <si>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</si>
  <si>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</si>
  <si>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</si>
  <si>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</si>
  <si>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</si>
  <si>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</si>
  <si>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</si>
  <si>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</si>
  <si>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</si>
  <si>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</si>
  <si>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</si>
  <si>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</si>
  <si>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</si>
  <si>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</si>
  <si>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</si>
  <si>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</si>
  <si>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</si>
  <si>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</si>
  <si>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</si>
  <si>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</si>
  <si>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</si>
  <si>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</si>
  <si>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</si>
  <si>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</si>
  <si>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</si>
  <si>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</si>
  <si>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</si>
  <si>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</si>
  <si>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</si>
  <si>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</si>
  <si>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</si>
  <si>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</si>
  <si>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</si>
  <si>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</si>
  <si>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</si>
  <si>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</si>
  <si>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</si>
  <si>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</si>
  <si>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</si>
  <si>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</si>
  <si>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</si>
  <si>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</si>
  <si>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</si>
  <si>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</si>
  <si>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</si>
  <si>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</si>
  <si>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</si>
  <si>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</si>
  <si>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</si>
  <si>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</si>
  <si>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</si>
  <si>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</si>
  <si>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</si>
  <si>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</si>
  <si>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</si>
  <si>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</si>
  <si>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</si>
  <si>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</si>
  <si>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</si>
  <si>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</si>
  <si>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</si>
  <si>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</si>
  <si>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</si>
  <si>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</si>
  <si>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</si>
  <si>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</si>
  <si>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</si>
  <si>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</si>
  <si>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</si>
  <si>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</si>
  <si>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</si>
  <si>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</si>
  <si>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</si>
  <si>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</si>
  <si>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</si>
  <si>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</si>
  <si>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</si>
  <si>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</si>
  <si>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</si>
  <si>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</si>
  <si>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</si>
  <si>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</si>
  <si>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</si>
  <si>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</si>
  <si>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</si>
  <si>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</si>
  <si>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</si>
  <si>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</si>
  <si>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</si>
  <si>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</si>
  <si>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</si>
  <si>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</si>
  <si>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</si>
  <si>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</si>
  <si>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</si>
  <si>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</si>
  <si>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</si>
  <si>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</si>
  <si>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</si>
  <si>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</si>
  <si>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</si>
  <si>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</si>
  <si>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</si>
  <si>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</si>
  <si>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</si>
  <si>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</si>
  <si>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</si>
  <si>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</si>
  <si>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</si>
  <si>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</si>
  <si>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</si>
  <si>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</si>
  <si>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</si>
  <si>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</si>
  <si>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</si>
  <si>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</si>
  <si>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</si>
  <si>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</si>
  <si>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</si>
  <si>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</si>
  <si>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</si>
  <si>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</si>
  <si>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</si>
  <si>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</si>
  <si>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</si>
  <si>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</si>
  <si>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</si>
  <si>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</si>
  <si>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</si>
  <si>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</si>
  <si>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</si>
  <si>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</si>
  <si>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</si>
  <si>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</si>
  <si>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</si>
  <si>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</si>
  <si>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</si>
  <si>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</si>
  <si>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</si>
  <si>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</si>
  <si>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</si>
  <si>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</si>
  <si>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</si>
  <si>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</si>
  <si>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</si>
  <si>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</si>
  <si>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</si>
  <si>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</si>
  <si>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</si>
  <si>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</si>
  <si>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</si>
  <si>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</si>
  <si>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</si>
  <si>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</si>
  <si>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</si>
  <si>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</si>
  <si>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</si>
  <si>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</si>
  <si>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</si>
  <si>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</si>
  <si>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</si>
  <si>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</si>
  <si>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</si>
  <si>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</si>
  <si>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</si>
  <si>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</si>
  <si>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</si>
  <si>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</si>
  <si>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</si>
  <si>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</si>
  <si>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</si>
  <si>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</si>
  <si>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</si>
  <si>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</si>
  <si>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</si>
  <si>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</si>
  <si>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</si>
  <si>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</si>
  <si>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</si>
  <si>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</si>
  <si>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</si>
  <si>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</si>
  <si>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</si>
  <si>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</si>
  <si>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</si>
  <si>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</si>
  <si>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</si>
  <si>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</si>
  <si>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</si>
  <si>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</si>
  <si>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</si>
  <si>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</si>
  <si>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</si>
  <si>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</si>
  <si>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</si>
  <si>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</si>
  <si>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</si>
  <si>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</si>
  <si>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</si>
  <si>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</si>
  <si>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</si>
  <si>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</si>
  <si>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</si>
  <si>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</si>
  <si>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</si>
  <si>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</si>
  <si>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</si>
  <si>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</si>
  <si>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</si>
  <si>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</si>
  <si>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</si>
  <si>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</si>
  <si>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</si>
  <si>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</si>
  <si>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</si>
  <si>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</si>
  <si>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</si>
  <si>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</si>
  <si>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</si>
  <si>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</si>
  <si>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</si>
  <si>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</si>
  <si>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</si>
  <si>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</si>
  <si>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</si>
  <si>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</si>
  <si>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</si>
  <si>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</si>
  <si>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</si>
  <si>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</si>
  <si>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</si>
  <si>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</si>
  <si>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</si>
  <si>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</si>
  <si>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</si>
  <si>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</si>
  <si>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</si>
  <si>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</si>
  <si>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</si>
  <si>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</si>
  <si>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</si>
  <si>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</si>
  <si>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</si>
  <si>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</si>
  <si>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</si>
  <si>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</si>
  <si>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</si>
  <si>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</si>
  <si>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</si>
  <si>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</si>
  <si>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</si>
  <si>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</si>
  <si>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</si>
  <si>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</si>
  <si>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</si>
  <si>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</si>
  <si>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</si>
  <si>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</si>
  <si>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</si>
  <si>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</si>
  <si>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</si>
  <si>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</si>
  <si>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</si>
  <si>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</si>
  <si>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</si>
  <si>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</si>
  <si>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</si>
  <si>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</si>
  <si>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</si>
  <si>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</si>
  <si>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</si>
  <si>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</si>
  <si>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</si>
  <si>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</si>
  <si>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</si>
  <si>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</si>
  <si>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</si>
  <si>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</si>
  <si>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</si>
  <si>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</si>
  <si>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</si>
  <si>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</si>
  <si>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</si>
  <si>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</si>
  <si>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</si>
  <si>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</si>
  <si>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</si>
  <si>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</si>
  <si>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</si>
  <si>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</si>
  <si>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</si>
  <si>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</si>
  <si>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</si>
  <si>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</si>
  <si>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</si>
  <si>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</si>
  <si>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</si>
  <si>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</si>
  <si>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</si>
  <si>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</si>
  <si>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</si>
  <si>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</si>
  <si>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</si>
  <si>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</si>
  <si>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</si>
  <si>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</si>
  <si>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</si>
  <si>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</si>
  <si>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</si>
  <si>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</si>
  <si>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</si>
  <si>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</si>
  <si>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</si>
  <si>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</si>
  <si>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</si>
  <si>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</si>
  <si>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</si>
  <si>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</si>
  <si>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</si>
  <si>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</si>
  <si>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</si>
  <si>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</si>
  <si>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</si>
  <si>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</si>
  <si>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</si>
  <si>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</si>
  <si>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</si>
  <si>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</si>
  <si>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</si>
  <si>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</si>
  <si>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</si>
  <si>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</si>
  <si>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</si>
  <si>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</si>
  <si>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</si>
  <si>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</si>
  <si>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</si>
  <si>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</si>
  <si>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</si>
  <si>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</si>
  <si>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</si>
  <si>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</si>
  <si>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</si>
  <si>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</si>
  <si>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</si>
  <si>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</si>
  <si>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</si>
  <si>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</si>
  <si>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</si>
  <si>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</si>
  <si>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</si>
  <si>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</si>
  <si>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</si>
  <si>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</si>
  <si>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</si>
  <si>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</si>
  <si>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</si>
  <si>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</si>
  <si>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</si>
  <si>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</si>
  <si>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</si>
  <si>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</si>
  <si>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</si>
  <si>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</si>
  <si>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</si>
  <si>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</si>
  <si>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</si>
  <si>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</si>
  <si>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</si>
  <si>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</si>
  <si>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</si>
  <si>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</si>
  <si>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</si>
  <si>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</si>
  <si>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</si>
  <si>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</si>
  <si>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</si>
  <si>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</si>
  <si>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</si>
  <si>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</si>
  <si>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</si>
  <si>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</si>
  <si>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</si>
  <si>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</si>
  <si>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</si>
  <si>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</si>
  <si>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</si>
  <si>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</si>
  <si>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</si>
  <si>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</si>
  <si>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</si>
  <si>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</si>
  <si>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</si>
  <si>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</si>
  <si>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</si>
  <si>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</si>
  <si>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</si>
  <si>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</si>
  <si>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</si>
  <si>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</si>
  <si>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</si>
  <si>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</si>
  <si>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</si>
  <si>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</si>
  <si>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</si>
  <si>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</si>
  <si>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</si>
  <si>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</si>
  <si>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</si>
  <si>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</si>
  <si>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</si>
  <si>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</si>
  <si>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</si>
  <si>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</si>
  <si>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</si>
  <si>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</si>
  <si>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</si>
  <si>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</si>
  <si>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</si>
  <si>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</si>
  <si>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</si>
  <si>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</si>
  <si>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</si>
  <si>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</si>
  <si>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</si>
  <si>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</si>
  <si>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</si>
  <si>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</si>
  <si>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</si>
  <si>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</si>
  <si>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</si>
  <si>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</si>
  <si>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</si>
  <si>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</si>
  <si>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</si>
  <si>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</si>
  <si>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</si>
  <si>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</si>
  <si>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</si>
  <si>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</si>
  <si>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</si>
  <si>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</si>
  <si>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</si>
  <si>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</si>
  <si>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</si>
  <si>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</si>
  <si>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</si>
  <si>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</si>
  <si>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</si>
  <si>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</si>
  <si>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</si>
  <si>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</si>
  <si>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</si>
  <si>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</si>
  <si>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</si>
  <si>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</si>
  <si>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</si>
  <si>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</si>
  <si>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</si>
  <si>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</si>
  <si>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</si>
  <si>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</si>
  <si>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</si>
  <si>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</si>
  <si>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</si>
  <si>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</si>
  <si>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</si>
  <si>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</si>
  <si>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</si>
  <si>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</si>
  <si>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</si>
  <si>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</si>
  <si>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</si>
  <si>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</si>
  <si>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</si>
  <si>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</si>
  <si>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</si>
  <si>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</si>
  <si>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</si>
  <si>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</si>
  <si>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</si>
  <si>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</si>
  <si>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</si>
  <si>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</si>
  <si>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</si>
  <si>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</si>
  <si>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</si>
  <si>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</si>
  <si>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</si>
  <si>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</si>
  <si>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</si>
  <si>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</si>
  <si>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</si>
  <si>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</si>
  <si>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</si>
  <si>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</si>
  <si>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</si>
  <si>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</si>
  <si>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</si>
  <si>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</si>
  <si>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</si>
  <si>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</si>
  <si>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</si>
  <si>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</si>
  <si>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</si>
  <si>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</si>
  <si>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</si>
  <si>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</si>
  <si>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</si>
  <si>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</si>
  <si>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</si>
  <si>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</si>
  <si>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</si>
  <si>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</si>
  <si>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</si>
  <si>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</si>
  <si>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</si>
  <si>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</si>
  <si>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</si>
  <si>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</si>
  <si>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</si>
  <si>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</si>
  <si>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</si>
  <si>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</si>
  <si>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</si>
  <si>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</si>
  <si>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</si>
  <si>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</si>
  <si>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</si>
  <si>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</si>
  <si>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</si>
  <si>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</si>
  <si>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</si>
  <si>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</si>
  <si>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</si>
  <si>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</si>
  <si>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</si>
  <si>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</si>
  <si>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</si>
  <si>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</si>
  <si>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</si>
  <si>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</si>
  <si>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</si>
  <si>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</si>
  <si>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</si>
  <si>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</si>
  <si>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</si>
  <si>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</si>
  <si>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</si>
  <si>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</si>
  <si>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</si>
  <si>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</si>
  <si>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</si>
  <si>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</si>
  <si>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</si>
  <si>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</si>
  <si>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</si>
  <si>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</si>
  <si>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</si>
  <si>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</si>
  <si>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</si>
  <si>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</si>
  <si>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</si>
  <si>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</si>
  <si>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</si>
  <si>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</si>
  <si>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</si>
  <si>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</si>
  <si>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</si>
  <si>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</si>
  <si>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</si>
  <si>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</si>
  <si>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</si>
  <si>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</si>
  <si>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</si>
  <si>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</si>
  <si>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</si>
  <si>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</si>
  <si>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</si>
  <si>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</si>
  <si>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</si>
  <si>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</si>
  <si>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</si>
  <si>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</si>
  <si>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</si>
  <si>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</si>
  <si>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</si>
  <si>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</si>
  <si>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</si>
  <si>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</si>
  <si>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</si>
  <si>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</si>
  <si>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</si>
  <si>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</si>
  <si>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</si>
  <si>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</si>
  <si>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</si>
  <si>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</si>
  <si>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</si>
  <si>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</si>
  <si>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</si>
  <si>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</si>
  <si>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</si>
  <si>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</si>
  <si>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</si>
  <si>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</si>
  <si>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</si>
  <si>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</si>
  <si>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</si>
  <si>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</si>
  <si>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</si>
  <si>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</si>
  <si>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</si>
  <si>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</si>
  <si>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</si>
  <si>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</si>
  <si>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</si>
  <si>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</si>
  <si>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</si>
  <si>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</si>
  <si>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</si>
  <si>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</si>
  <si>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</si>
  <si>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</si>
  <si>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</si>
  <si>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</si>
  <si>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</si>
  <si>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</si>
  <si>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</si>
  <si>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</si>
  <si>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</si>
  <si>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</si>
  <si>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</si>
  <si>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</si>
  <si>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</si>
  <si>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</si>
  <si>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</si>
  <si>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</si>
  <si>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</si>
  <si>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</si>
  <si>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</si>
  <si>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</si>
  <si>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</si>
  <si>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</si>
  <si>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</si>
  <si>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</si>
  <si>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</si>
  <si>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</si>
  <si>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</si>
  <si>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</si>
  <si>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</si>
  <si>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</si>
  <si>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</si>
  <si>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</si>
  <si>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</si>
  <si>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</si>
  <si>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</si>
  <si>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</si>
  <si>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</si>
  <si>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</si>
  <si>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</si>
  <si>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</si>
  <si>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</si>
  <si>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</si>
  <si>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</si>
  <si>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</si>
  <si>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</si>
  <si>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</si>
  <si>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</si>
  <si>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</si>
  <si>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</si>
  <si>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</si>
  <si>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</si>
  <si>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</si>
  <si>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</si>
  <si>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</si>
  <si>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</si>
  <si>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</si>
  <si>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</si>
  <si>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</si>
  <si>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</si>
  <si>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</si>
  <si>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</si>
  <si>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</si>
  <si>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</si>
  <si>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</si>
  <si>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</si>
  <si>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</si>
  <si>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</si>
  <si>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</si>
  <si>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</si>
  <si>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</si>
  <si>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</si>
  <si>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</si>
  <si>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</si>
  <si>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</si>
  <si>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</si>
  <si>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</si>
  <si>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</si>
  <si>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</si>
  <si>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</si>
  <si>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</si>
  <si>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</si>
  <si>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</si>
  <si>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</si>
  <si>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</si>
  <si>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</si>
  <si>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</si>
  <si>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</si>
  <si>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</si>
  <si>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</si>
  <si>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</si>
  <si>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</si>
  <si>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</si>
  <si>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</si>
  <si>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</si>
  <si>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</si>
  <si>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</si>
  <si>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</si>
  <si>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</si>
  <si>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</si>
  <si>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</si>
  <si>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</si>
  <si>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</si>
  <si>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</si>
  <si>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</si>
  <si>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</si>
  <si>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</si>
  <si>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</si>
  <si>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</si>
  <si>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</si>
  <si>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</si>
  <si>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</si>
  <si>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</si>
  <si>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</si>
  <si>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</si>
  <si>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</si>
  <si>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</si>
  <si>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</si>
  <si>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</si>
  <si>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</si>
  <si>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</si>
  <si>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</si>
  <si>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</si>
  <si>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</si>
  <si>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</si>
  <si>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</si>
  <si>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</si>
  <si>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</si>
  <si>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</si>
  <si>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</si>
  <si>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</si>
  <si>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</si>
  <si>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</si>
  <si>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</si>
  <si>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</si>
  <si>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</si>
  <si>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</si>
  <si>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</si>
  <si>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</si>
  <si>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</si>
  <si>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</si>
  <si>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</si>
  <si>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</si>
  <si>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</si>
  <si>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</si>
  <si>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</si>
  <si>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</si>
  <si>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</si>
  <si>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</si>
  <si>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</si>
  <si>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</si>
  <si>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</si>
  <si>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</si>
  <si>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</si>
  <si>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</si>
  <si>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</si>
  <si>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</si>
  <si>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</si>
  <si>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</si>
  <si>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</si>
  <si>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</si>
  <si>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</si>
  <si>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</si>
  <si>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</si>
  <si>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</si>
  <si>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</si>
  <si>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</si>
  <si>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</si>
  <si>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</si>
  <si>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</si>
  <si>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</si>
  <si>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</si>
  <si>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</si>
  <si>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</si>
  <si>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</si>
  <si>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</si>
  <si>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</si>
  <si>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</si>
  <si>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</si>
  <si>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</si>
  <si>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</si>
  <si>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</si>
  <si>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</si>
  <si>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</si>
  <si>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</si>
  <si>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</si>
  <si>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</si>
  <si>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</si>
  <si>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</si>
  <si>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</si>
  <si>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</si>
  <si>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</si>
  <si>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</si>
  <si>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</si>
  <si>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</si>
  <si>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</si>
  <si>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</si>
  <si>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</si>
  <si>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</si>
  <si>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</si>
  <si>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</si>
  <si>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</si>
  <si>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</si>
  <si>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</si>
  <si>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</si>
  <si>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</si>
  <si>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</si>
  <si>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</si>
  <si>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</si>
  <si>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</si>
  <si>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</si>
  <si>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</si>
  <si>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</si>
  <si>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</si>
  <si>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</si>
  <si>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</si>
  <si>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</si>
  <si>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</si>
  <si>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</si>
  <si>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</si>
  <si>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</si>
  <si>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</si>
  <si>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</si>
  <si>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</si>
  <si>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</si>
  <si>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</si>
  <si>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</si>
  <si>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</si>
  <si>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</si>
  <si>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</si>
  <si>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</si>
  <si>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</si>
  <si>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</si>
  <si>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</si>
  <si>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</si>
  <si>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</si>
  <si>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</si>
  <si>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</si>
  <si>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</si>
  <si>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</si>
  <si>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</si>
  <si>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</si>
  <si>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</si>
  <si>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</si>
  <si>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</si>
  <si>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</si>
  <si>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</si>
  <si>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</si>
  <si>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</si>
  <si>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</si>
  <si>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</si>
  <si>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</si>
  <si>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</si>
  <si>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</si>
  <si>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</si>
  <si>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</si>
  <si>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</si>
  <si>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</si>
  <si>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</si>
  <si>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</si>
  <si>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</si>
  <si>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</si>
  <si>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</si>
  <si>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</si>
  <si>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</si>
  <si>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</si>
  <si>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</si>
  <si>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</si>
  <si>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</si>
  <si>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</si>
  <si>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</si>
  <si>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</si>
  <si>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</si>
  <si>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</si>
  <si>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</si>
  <si>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</si>
  <si>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</si>
  <si>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</si>
  <si>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</si>
  <si>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</si>
  <si>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</si>
  <si>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</si>
  <si>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</si>
  <si>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</si>
  <si>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</si>
  <si>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</si>
  <si>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</si>
  <si>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</si>
  <si>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</si>
  <si>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</si>
  <si>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</si>
  <si>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</si>
  <si>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</si>
  <si>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</si>
  <si>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</si>
  <si>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</si>
  <si>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</si>
  <si>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</si>
  <si>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</si>
  <si>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</si>
  <si>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</si>
  <si>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</si>
  <si>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</si>
  <si>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</si>
  <si>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</si>
  <si>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</si>
  <si>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</si>
  <si>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</si>
  <si>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</si>
  <si>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</si>
  <si>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</si>
  <si>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</si>
  <si>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</si>
  <si>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</si>
  <si>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</si>
  <si>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</si>
  <si>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</si>
  <si>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</si>
  <si>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</si>
  <si>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</si>
  <si>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</si>
  <si>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</si>
  <si>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</si>
  <si>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</si>
  <si>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</si>
  <si>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</si>
  <si>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</si>
  <si>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</si>
  <si>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</si>
  <si>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</si>
  <si>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</si>
  <si>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</si>
  <si>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</si>
  <si>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</si>
  <si>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</si>
  <si>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</si>
  <si>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</si>
  <si>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</si>
  <si>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</si>
  <si>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</si>
  <si>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</si>
  <si>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</si>
  <si>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</si>
  <si>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</si>
  <si>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</si>
  <si>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</si>
  <si>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</si>
  <si>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</si>
  <si>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</si>
  <si>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</si>
  <si>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</si>
  <si>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</si>
  <si>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</si>
  <si>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</si>
  <si>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</si>
  <si>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</si>
  <si>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</si>
  <si>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</si>
  <si>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</si>
  <si>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</si>
  <si>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</si>
  <si>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</si>
  <si>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</si>
  <si>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</si>
  <si>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</si>
  <si>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</si>
  <si>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</si>
  <si>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</si>
  <si>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</si>
  <si>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</si>
  <si>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</si>
  <si>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</si>
  <si>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</si>
  <si>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</si>
  <si>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</si>
  <si>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</si>
  <si>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</si>
  <si>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</si>
  <si>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</si>
  <si>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</si>
  <si>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</si>
  <si>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</si>
  <si>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</si>
  <si>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</si>
  <si>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</si>
  <si>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</si>
  <si>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</si>
  <si>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</si>
  <si>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</si>
  <si>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</si>
  <si>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</si>
  <si>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</si>
  <si>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</si>
  <si>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</si>
  <si>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</si>
  <si>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</si>
  <si>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</si>
  <si>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</si>
  <si>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</si>
  <si>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</si>
  <si>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</si>
  <si>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</si>
  <si>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</si>
  <si>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</si>
  <si>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</si>
  <si>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</si>
  <si>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</si>
  <si>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</si>
  <si>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</si>
  <si>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</si>
  <si>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</si>
  <si>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</si>
  <si>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</si>
  <si>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</si>
  <si>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</si>
  <si>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</si>
  <si>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</si>
  <si>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</si>
  <si>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</si>
  <si>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</si>
  <si>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</si>
  <si>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</si>
  <si>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</si>
  <si>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</si>
  <si>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</si>
  <si>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</si>
  <si>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</si>
  <si>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</si>
  <si>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</si>
  <si>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</si>
  <si>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</si>
  <si>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</si>
  <si>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</si>
  <si>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</si>
  <si>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</si>
  <si>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</si>
  <si>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</si>
  <si>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</si>
  <si>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</si>
  <si>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</si>
  <si>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</si>
  <si>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</si>
  <si>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</si>
  <si>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</si>
  <si>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</si>
  <si>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</si>
  <si>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</si>
  <si>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</si>
  <si>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</si>
  <si>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</si>
  <si>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</si>
  <si>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</si>
  <si>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</si>
  <si>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</si>
  <si>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</si>
  <si>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</si>
  <si>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</si>
  <si>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</si>
  <si>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</si>
  <si>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</si>
  <si>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</si>
  <si>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</si>
  <si>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</si>
  <si>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</si>
  <si>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</si>
  <si>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</si>
  <si>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</si>
  <si>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</si>
  <si>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</si>
  <si>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</si>
  <si>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</si>
  <si>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</si>
  <si>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</si>
  <si>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</si>
  <si>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</si>
  <si>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</si>
  <si>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</si>
  <si>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</si>
  <si>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</si>
  <si>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</si>
  <si>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</si>
  <si>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</si>
  <si>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</si>
  <si>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</si>
  <si>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</si>
  <si>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</si>
  <si>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</si>
  <si>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</si>
  <si>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</si>
  <si>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</si>
  <si>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</si>
  <si>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</si>
  <si>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</si>
  <si>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</si>
  <si>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</si>
  <si>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</si>
  <si>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</si>
  <si>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</si>
  <si>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</si>
  <si>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</si>
  <si>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</si>
  <si>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</si>
  <si>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</si>
  <si>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</si>
  <si>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</si>
  <si>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</si>
  <si>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</si>
  <si>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</si>
  <si>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</si>
  <si>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</si>
  <si>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</si>
  <si>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</si>
  <si>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</si>
  <si>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</si>
  <si>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</si>
  <si>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</si>
  <si>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</si>
  <si>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</si>
  <si>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</si>
  <si>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</si>
  <si>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</si>
  <si>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</si>
  <si>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</si>
  <si>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</si>
  <si>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</si>
  <si>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</si>
  <si>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</si>
  <si>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</si>
  <si>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</si>
  <si>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</si>
  <si>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</si>
  <si>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</si>
  <si>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</si>
  <si>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</si>
  <si>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</si>
  <si>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</si>
  <si>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</si>
  <si>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</si>
  <si>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</si>
  <si>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</si>
  <si>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</si>
  <si>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</si>
  <si>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</si>
  <si>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</si>
  <si>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</si>
  <si>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</si>
  <si>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</si>
  <si>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</si>
  <si>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</si>
  <si>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</si>
  <si>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</si>
  <si>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</si>
  <si>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</si>
  <si>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</si>
  <si>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</si>
  <si>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</si>
  <si>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</si>
  <si>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</si>
  <si>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</si>
  <si>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</si>
  <si>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</si>
  <si>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</si>
  <si>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</si>
  <si>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</si>
  <si>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</si>
  <si>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</si>
  <si>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</si>
  <si>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</si>
  <si>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</si>
  <si>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</si>
  <si>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</si>
  <si>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</si>
  <si>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</si>
  <si>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</si>
  <si>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</si>
  <si>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</si>
  <si>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</si>
  <si>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</si>
  <si>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</si>
  <si>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</si>
  <si>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</si>
  <si>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</si>
  <si>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</si>
  <si>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</si>
  <si>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</si>
  <si>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</si>
  <si>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</si>
  <si>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</si>
  <si>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</si>
  <si>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</si>
  <si>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</si>
  <si>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</si>
  <si>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</si>
  <si>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</si>
  <si>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</si>
  <si>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</si>
  <si>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</si>
  <si>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</si>
  <si>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</si>
  <si>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</si>
  <si>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</si>
  <si>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</si>
  <si>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</si>
  <si>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</si>
  <si>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</si>
  <si>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</si>
  <si>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</si>
  <si>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</si>
  <si>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</si>
  <si>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</si>
  <si>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</si>
  <si>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</si>
  <si>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</si>
  <si>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</si>
  <si>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</si>
  <si>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</si>
  <si>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</si>
  <si>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</si>
  <si>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</si>
  <si>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</si>
  <si>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</si>
  <si>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</si>
  <si>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</si>
  <si>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</si>
  <si>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</si>
  <si>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</si>
  <si>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</si>
  <si>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</si>
  <si>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</si>
  <si>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</si>
  <si>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</si>
  <si>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</si>
  <si>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</si>
  <si>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</si>
  <si>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</si>
  <si>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</si>
  <si>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</si>
  <si>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</si>
  <si>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</si>
  <si>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</si>
  <si>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</si>
  <si>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</si>
  <si>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</si>
  <si>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</si>
  <si>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</si>
  <si>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</si>
  <si>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</si>
  <si>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</si>
  <si>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</si>
  <si>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</si>
  <si>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</si>
  <si>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</si>
  <si>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</si>
  <si>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</si>
  <si>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</si>
  <si>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</si>
  <si>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</si>
  <si>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</si>
  <si>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</si>
  <si>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</si>
  <si>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</si>
  <si>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</si>
  <si>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</si>
  <si>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</si>
  <si>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</si>
  <si>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</si>
  <si>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</si>
  <si>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</si>
  <si>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</si>
  <si>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</si>
  <si>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</si>
  <si>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</si>
  <si>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</si>
  <si>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</si>
  <si>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</si>
  <si>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</si>
  <si>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</si>
  <si>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</si>
  <si>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</si>
  <si>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</si>
  <si>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</si>
  <si>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</si>
  <si>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</si>
  <si>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</si>
  <si>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</si>
  <si>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</si>
  <si>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</si>
  <si>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</si>
  <si>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</si>
  <si>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</si>
  <si>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</si>
  <si>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</si>
  <si>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</si>
  <si>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</si>
  <si>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</si>
  <si>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</si>
  <si>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</si>
  <si>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</si>
  <si>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</si>
  <si>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</si>
  <si>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</si>
  <si>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</si>
  <si>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</si>
  <si>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</si>
  <si>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</si>
  <si>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</si>
  <si>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</si>
  <si>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</si>
  <si>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</si>
  <si>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</si>
  <si>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</si>
  <si>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</si>
  <si>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</si>
  <si>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</si>
  <si>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</si>
  <si>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</si>
  <si>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</si>
  <si>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</si>
  <si>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</si>
  <si>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</si>
  <si>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</si>
  <si>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</si>
  <si>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</si>
  <si>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</si>
  <si>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</si>
  <si>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</si>
  <si>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</si>
  <si>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</si>
  <si>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</si>
  <si>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</si>
  <si>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</si>
  <si>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</si>
  <si>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</si>
  <si>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</si>
  <si>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</si>
  <si>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</si>
  <si>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</si>
  <si>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</si>
  <si>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</si>
  <si>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</si>
  <si>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</si>
  <si>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</si>
  <si>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</si>
  <si>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</si>
  <si>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</si>
  <si>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</si>
  <si>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</si>
  <si>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</si>
  <si>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</si>
  <si>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</si>
  <si>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</si>
  <si>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</si>
  <si>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</si>
  <si>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</si>
  <si>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</si>
  <si>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</si>
  <si>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</si>
  <si>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</si>
  <si>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</si>
  <si>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</si>
  <si>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</si>
  <si>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</si>
  <si>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</si>
  <si>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</si>
  <si>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</si>
  <si>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</si>
  <si>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</si>
  <si>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</si>
  <si>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</si>
  <si>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</si>
  <si>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</si>
  <si>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</si>
  <si>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</si>
  <si>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</si>
  <si>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</si>
  <si>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</si>
  <si>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</si>
  <si>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</si>
  <si>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</si>
  <si>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</si>
  <si>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</si>
  <si>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</si>
  <si>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</si>
  <si>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</si>
  <si>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</si>
  <si>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</si>
  <si>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</si>
  <si>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</si>
  <si>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</si>
  <si>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</si>
  <si>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</si>
  <si>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</si>
  <si>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</si>
  <si>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</si>
  <si>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</si>
  <si>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</si>
  <si>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</si>
  <si>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</si>
  <si>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</si>
  <si>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</si>
  <si>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</si>
  <si>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</si>
  <si>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</si>
  <si>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</si>
  <si>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</si>
  <si>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</si>
  <si>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</si>
  <si>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</si>
  <si>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</si>
  <si>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</si>
  <si>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</si>
  <si>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</si>
  <si>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</si>
  <si>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</si>
  <si>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</si>
  <si>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</si>
  <si>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</si>
  <si>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</si>
  <si>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</si>
  <si>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</si>
  <si>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</si>
  <si>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</si>
  <si>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</si>
  <si>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</si>
  <si>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</si>
  <si>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</si>
  <si>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</si>
  <si>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</si>
  <si>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</si>
  <si>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</si>
  <si>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</si>
  <si>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</si>
  <si>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</si>
  <si>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</si>
  <si>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</si>
  <si>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</si>
  <si>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</si>
  <si>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</si>
  <si>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</si>
  <si>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</si>
  <si>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</si>
  <si>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</si>
  <si>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</si>
  <si>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</si>
  <si>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</si>
  <si>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</si>
  <si>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</si>
  <si>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</si>
  <si>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</si>
  <si>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</si>
  <si>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</si>
  <si>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</si>
  <si>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</si>
  <si>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</si>
  <si>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</si>
  <si>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</si>
  <si>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</si>
  <si>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</si>
  <si>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</si>
  <si>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</si>
  <si>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</si>
  <si>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</si>
  <si>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</si>
  <si>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</si>
  <si>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</si>
  <si>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</si>
  <si>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</si>
  <si>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</si>
  <si>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</si>
  <si>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</si>
  <si>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</si>
  <si>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</si>
  <si>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</si>
  <si>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</si>
  <si>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</si>
  <si>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</si>
  <si>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</si>
  <si>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</si>
  <si>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</si>
  <si>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</si>
  <si>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</si>
  <si>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</si>
  <si>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</si>
  <si>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</si>
  <si>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</si>
  <si>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</si>
  <si>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</si>
  <si>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</si>
  <si>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</si>
  <si>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</si>
  <si>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</si>
  <si>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</si>
  <si>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</si>
  <si>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</si>
  <si>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</si>
  <si>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</si>
  <si>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</si>
  <si>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</si>
  <si>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</si>
  <si>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</si>
  <si>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</si>
  <si>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</si>
  <si>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</si>
  <si>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</si>
  <si>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</si>
  <si>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</si>
  <si>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</si>
  <si>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</si>
  <si>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</si>
  <si>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</si>
  <si>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</si>
  <si>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</si>
  <si>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</si>
  <si>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</si>
  <si>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</si>
  <si>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</si>
  <si>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</si>
  <si>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</si>
  <si>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</si>
  <si>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</si>
  <si>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</si>
  <si>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</si>
  <si>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</si>
  <si>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</si>
  <si>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</si>
  <si>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</si>
  <si>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</si>
  <si>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</si>
  <si>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</si>
  <si>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</si>
  <si>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</si>
  <si>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</si>
  <si>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</si>
  <si>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</si>
  <si>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</si>
  <si>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</si>
  <si>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</si>
  <si>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</si>
  <si>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</si>
  <si>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</si>
  <si>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</si>
  <si>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</si>
  <si>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</si>
  <si>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</si>
  <si>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</si>
  <si>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</si>
  <si>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</si>
  <si>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</si>
  <si>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</si>
  <si>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</si>
  <si>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</si>
  <si>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</si>
  <si>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</si>
  <si>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</si>
  <si>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</si>
  <si>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</si>
  <si>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</si>
  <si>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</si>
  <si>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</si>
  <si>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</si>
  <si>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</si>
  <si>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</si>
  <si>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</si>
  <si>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</si>
  <si>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</si>
  <si>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</si>
  <si>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</si>
  <si>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</si>
  <si>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</si>
  <si>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</si>
  <si>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</si>
  <si>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</si>
  <si>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</si>
  <si>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</si>
  <si>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</si>
  <si>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</si>
  <si>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</si>
  <si>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</si>
  <si>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</si>
  <si>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</si>
  <si>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</si>
  <si>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</si>
  <si>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</si>
  <si>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</si>
  <si>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</si>
  <si>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</si>
  <si>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</si>
  <si>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</si>
  <si>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</si>
  <si>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</si>
  <si>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</si>
  <si>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</si>
  <si>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</si>
  <si>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</si>
  <si>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</si>
  <si>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</si>
  <si>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</si>
  <si>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</si>
  <si>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</si>
  <si>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</si>
  <si>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</si>
  <si>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</si>
  <si>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</si>
  <si>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</si>
  <si>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</si>
  <si>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</si>
  <si>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</si>
  <si>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</si>
  <si>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</si>
  <si>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</si>
  <si>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</si>
  <si>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</si>
  <si>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</si>
  <si>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</si>
  <si>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</si>
  <si>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</si>
  <si>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</si>
  <si>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</si>
  <si>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</si>
  <si>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</si>
  <si>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</si>
  <si>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</si>
  <si>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</si>
  <si>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</si>
  <si>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</si>
  <si>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</si>
  <si>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</si>
  <si>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</si>
  <si>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</si>
  <si>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</si>
  <si>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</si>
  <si>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</si>
  <si>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</si>
  <si>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</si>
  <si>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</si>
  <si>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</si>
  <si>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</si>
  <si>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</si>
  <si>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</si>
  <si>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</si>
  <si>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</si>
  <si>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</si>
  <si>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</si>
  <si>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</si>
  <si>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</si>
  <si>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</si>
  <si>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</si>
  <si>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</si>
  <si>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</si>
  <si>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</si>
  <si>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</si>
  <si>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</si>
  <si>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</si>
  <si>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</si>
  <si>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</si>
  <si>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</si>
  <si>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</si>
  <si>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</si>
  <si>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</si>
  <si>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</si>
  <si>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</si>
  <si>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</si>
  <si>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</si>
  <si>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</si>
  <si>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</si>
  <si>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</si>
  <si>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</si>
  <si>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</si>
  <si>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</si>
  <si>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</si>
  <si>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</si>
  <si>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</si>
  <si>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</si>
  <si>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</si>
  <si>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</si>
  <si>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</si>
  <si>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</si>
  <si>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</si>
  <si>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</si>
  <si>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</si>
  <si>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</si>
  <si>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</si>
  <si>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</si>
  <si>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</si>
  <si>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</si>
  <si>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</si>
  <si>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</si>
  <si>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</si>
  <si>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</si>
  <si>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</si>
  <si>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</si>
  <si>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</si>
  <si>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</si>
  <si>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</si>
  <si>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</si>
  <si>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</si>
  <si>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</si>
  <si>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</si>
  <si>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</si>
  <si>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</si>
  <si>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</si>
  <si>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</si>
  <si>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</si>
  <si>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</si>
  <si>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</si>
  <si>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</si>
  <si>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</si>
  <si>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</si>
  <si>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</si>
  <si>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</si>
  <si>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</si>
  <si>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</si>
  <si>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</si>
  <si>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</si>
  <si>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</si>
  <si>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</si>
  <si>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</si>
  <si>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</si>
  <si>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</si>
  <si>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</si>
  <si>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</si>
  <si>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</si>
  <si>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</si>
  <si>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</si>
  <si>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</si>
  <si>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</si>
  <si>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</si>
  <si>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</si>
  <si>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</si>
  <si>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</si>
  <si>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</si>
  <si>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</si>
  <si>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</si>
  <si>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</si>
  <si>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</si>
  <si>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</si>
  <si>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</si>
  <si>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</si>
  <si>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</si>
  <si>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</si>
  <si>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</si>
  <si>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</si>
  <si>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</si>
  <si>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</si>
  <si>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</si>
  <si>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</si>
  <si>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</si>
  <si>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</si>
  <si>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</si>
  <si>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</si>
  <si>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</si>
  <si>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</si>
  <si>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</si>
  <si>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</si>
  <si>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</si>
  <si>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</si>
  <si>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</si>
  <si>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</si>
  <si>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</si>
  <si>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</si>
  <si>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</si>
  <si>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</si>
  <si>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</si>
  <si>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</si>
  <si>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</si>
  <si>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</si>
  <si>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</si>
  <si>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</si>
  <si>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</si>
  <si>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</si>
  <si>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</si>
  <si>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</si>
  <si>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</si>
  <si>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</si>
  <si>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</si>
  <si>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</si>
  <si>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</si>
  <si>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</si>
  <si>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</si>
  <si>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</si>
  <si>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</si>
  <si>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</si>
  <si>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</si>
  <si>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</si>
  <si>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</si>
  <si>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</si>
  <si>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</si>
  <si>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</si>
  <si>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</si>
  <si>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</si>
  <si>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</si>
  <si>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</si>
  <si>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</si>
  <si>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</si>
  <si>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</si>
  <si>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</si>
  <si>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</si>
  <si>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</si>
  <si>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</si>
  <si>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</si>
  <si>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</si>
  <si>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</si>
  <si>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</si>
  <si>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</si>
  <si>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</si>
  <si>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</si>
  <si>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</si>
  <si>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</si>
  <si>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</si>
  <si>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</si>
  <si>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</si>
  <si>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</si>
  <si>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</si>
  <si>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</si>
  <si>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</si>
  <si>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</si>
  <si>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</si>
  <si>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</si>
  <si>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</si>
  <si>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</si>
  <si>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</si>
  <si>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</si>
  <si>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</si>
  <si>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</si>
  <si>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</si>
  <si>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</si>
  <si>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</si>
  <si>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</si>
  <si>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</si>
  <si>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</si>
  <si>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</si>
  <si>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</si>
  <si>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</si>
  <si>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</si>
  <si>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</si>
  <si>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</si>
  <si>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</si>
  <si>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</si>
  <si>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</si>
  <si>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</si>
  <si>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</si>
  <si>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</si>
  <si>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</si>
  <si>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</si>
  <si>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</si>
  <si>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</si>
  <si>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</si>
  <si>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</si>
  <si>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</si>
  <si>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</si>
  <si>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</si>
  <si>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</si>
  <si>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</si>
  <si>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</si>
  <si>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</si>
  <si>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</si>
  <si>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</si>
  <si>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</si>
  <si>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</si>
  <si>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</si>
  <si>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</si>
  <si>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</si>
  <si>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</si>
  <si>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</si>
  <si>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</si>
  <si>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</si>
  <si>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</si>
  <si>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</si>
  <si>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</si>
  <si>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</si>
  <si>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</si>
  <si>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</si>
  <si>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</si>
  <si>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</si>
  <si>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</si>
  <si>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</si>
  <si>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</si>
  <si>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</si>
  <si>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</si>
  <si>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</si>
  <si>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</si>
  <si>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</si>
  <si>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</si>
  <si>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</si>
  <si>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</si>
  <si>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</si>
  <si>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</si>
  <si>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</si>
  <si>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</si>
  <si>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</si>
  <si>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</si>
  <si>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</si>
  <si>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</si>
  <si>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</si>
  <si>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</si>
  <si>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</si>
  <si>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</si>
  <si>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</si>
  <si>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</si>
  <si>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</si>
  <si>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</si>
  <si>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</si>
  <si>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</si>
  <si>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</si>
  <si>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</si>
  <si>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</si>
  <si>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</si>
  <si>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</si>
  <si>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</si>
  <si>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</si>
  <si>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</si>
  <si>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</si>
  <si>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</si>
  <si>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</si>
  <si>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</si>
  <si>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</si>
  <si>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</si>
  <si>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</si>
  <si>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</si>
  <si>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</si>
  <si>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</si>
  <si>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</si>
  <si>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</si>
  <si>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</si>
  <si>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</si>
  <si>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</si>
  <si>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</si>
  <si>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</si>
  <si>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</si>
  <si>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</si>
  <si>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</si>
  <si>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</si>
  <si>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</si>
  <si>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</si>
  <si>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</si>
  <si>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</si>
  <si>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</si>
  <si>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</si>
  <si>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</si>
  <si>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</si>
  <si>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</si>
  <si>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</si>
  <si>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</si>
  <si>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</si>
  <si>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</si>
  <si>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</si>
  <si>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</si>
  <si>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</si>
  <si>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</si>
  <si>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</si>
  <si>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</si>
  <si>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</si>
  <si>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</si>
  <si>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</si>
  <si>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</si>
  <si>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</si>
  <si>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</si>
  <si>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</si>
  <si>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</si>
  <si>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</si>
  <si>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</si>
  <si>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</si>
  <si>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</si>
  <si>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</si>
  <si>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</si>
  <si>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</si>
  <si>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</si>
  <si>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</si>
  <si>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</si>
  <si>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</si>
  <si>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</si>
  <si>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</si>
  <si>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</si>
  <si>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</si>
  <si>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</si>
  <si>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</si>
  <si>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</si>
  <si>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</si>
  <si>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</si>
  <si>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</si>
  <si>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</si>
  <si>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</si>
  <si>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</si>
  <si>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</si>
  <si>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</si>
  <si>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</si>
  <si>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</si>
  <si>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</si>
  <si>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</si>
  <si>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</si>
  <si>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</si>
  <si>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</si>
  <si>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</si>
  <si>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</si>
  <si>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</si>
  <si>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</si>
  <si>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</si>
  <si>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</si>
  <si>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</si>
  <si>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</si>
  <si>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</si>
  <si>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</si>
  <si>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</si>
  <si>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</si>
  <si>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</si>
  <si>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</si>
  <si>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</si>
  <si>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</si>
  <si>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</si>
  <si>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</si>
  <si>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</si>
  <si>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</si>
  <si>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</si>
  <si>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</si>
  <si>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</si>
  <si>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</si>
  <si>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</si>
  <si>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</si>
  <si>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</si>
  <si>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</si>
  <si>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</si>
  <si>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</si>
  <si>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</si>
  <si>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</si>
  <si>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</si>
  <si>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</si>
  <si>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</si>
  <si>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</si>
  <si>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</si>
  <si>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</si>
  <si>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</si>
  <si>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</si>
  <si>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</si>
  <si>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</si>
  <si>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</si>
  <si>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</si>
  <si>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</si>
  <si>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</si>
  <si>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</si>
  <si>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</si>
  <si>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</si>
  <si>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</si>
  <si>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</si>
  <si>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</si>
  <si>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</si>
  <si>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</si>
  <si>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</si>
  <si>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</si>
  <si>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</si>
  <si>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</si>
  <si>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</si>
  <si>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</si>
  <si>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</si>
  <si>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</si>
  <si>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</si>
  <si>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</si>
  <si>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</si>
  <si>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</si>
  <si>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</si>
  <si>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</si>
  <si>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</si>
  <si>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</si>
  <si>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</si>
  <si>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</si>
  <si>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</si>
  <si>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</si>
  <si>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</si>
  <si>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</si>
  <si>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</si>
  <si>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</si>
  <si>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</si>
  <si>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</si>
  <si>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</si>
  <si>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</si>
  <si>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</si>
  <si>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</si>
  <si>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</si>
  <si>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</si>
  <si>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</si>
  <si>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</si>
  <si>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</si>
  <si>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</si>
  <si>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</si>
  <si>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</si>
  <si>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</si>
  <si>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</si>
  <si>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</si>
  <si>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</si>
  <si>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</si>
  <si>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</si>
  <si>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</si>
  <si>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</si>
  <si>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</si>
  <si>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</si>
  <si>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</si>
  <si>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</si>
  <si>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</si>
  <si>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</si>
  <si>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</si>
  <si>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</si>
  <si>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</si>
  <si>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</si>
  <si>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</si>
  <si>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</si>
  <si>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</si>
  <si>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</si>
  <si>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</si>
  <si>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</si>
  <si>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</si>
  <si>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</si>
  <si>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</si>
  <si>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</si>
  <si>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</si>
  <si>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</si>
  <si>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</si>
  <si>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</si>
  <si>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</si>
  <si>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</si>
  <si>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</si>
  <si>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</si>
  <si>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</si>
  <si>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</si>
  <si>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</si>
  <si>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</si>
  <si>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</si>
  <si>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</si>
  <si>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</si>
  <si>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</si>
  <si>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</si>
  <si>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</si>
  <si>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</si>
  <si>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</si>
  <si>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</si>
  <si>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</si>
  <si>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</si>
  <si>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</si>
  <si>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</si>
  <si>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</si>
  <si>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</si>
  <si>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</si>
  <si>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</si>
  <si>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</si>
  <si>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</si>
  <si>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</si>
  <si>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</si>
  <si>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</si>
  <si>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</si>
  <si>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</si>
  <si>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</si>
  <si>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</si>
  <si>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</si>
  <si>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</si>
  <si>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</si>
  <si>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</si>
  <si>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</si>
  <si>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</si>
  <si>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</si>
  <si>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</si>
  <si>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</si>
  <si>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</si>
  <si>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</si>
  <si>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</si>
  <si>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</si>
  <si>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</si>
  <si>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</si>
  <si>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</si>
  <si>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</si>
  <si>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</si>
  <si>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</si>
  <si>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</si>
  <si>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</si>
  <si>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</si>
  <si>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</si>
  <si>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</si>
  <si>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</si>
  <si>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</si>
  <si>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</si>
  <si>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</si>
  <si>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</si>
  <si>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</si>
  <si>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</si>
  <si>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</si>
  <si>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</si>
  <si>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</si>
  <si>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</si>
  <si>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</si>
  <si>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</si>
  <si>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</si>
  <si>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</si>
  <si>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</si>
  <si>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</si>
  <si>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</si>
  <si>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</si>
  <si>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</si>
  <si>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</si>
  <si>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</si>
  <si>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</si>
  <si>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</si>
  <si>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</si>
  <si>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</si>
  <si>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</si>
  <si>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</si>
  <si>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</si>
  <si>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</si>
  <si>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</si>
  <si>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</si>
  <si>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</si>
  <si>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</si>
  <si>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</si>
  <si>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</si>
  <si>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</si>
  <si>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</si>
  <si>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</si>
  <si>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</si>
  <si>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</si>
  <si>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</si>
  <si>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</si>
  <si>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</si>
  <si>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</si>
  <si>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</si>
  <si>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</si>
  <si>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</si>
  <si>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</si>
  <si>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</si>
  <si>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</si>
  <si>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</si>
  <si>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</si>
  <si>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</si>
  <si>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</si>
  <si>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</si>
  <si>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</si>
  <si>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</si>
  <si>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</si>
  <si>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</si>
  <si>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</si>
  <si>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</si>
  <si>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</si>
  <si>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</si>
  <si>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</si>
  <si>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</si>
  <si>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</si>
  <si>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</si>
  <si>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</si>
  <si>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</si>
  <si>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</si>
  <si>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</si>
  <si>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</si>
  <si>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</si>
  <si>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</si>
  <si>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</si>
  <si>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</si>
  <si>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</si>
  <si>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</si>
  <si>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</si>
  <si>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</si>
  <si>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</si>
  <si>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</si>
  <si>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</si>
  <si>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</si>
  <si>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</si>
  <si>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</si>
  <si>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</si>
  <si>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</si>
  <si>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</si>
  <si>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</si>
  <si>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</si>
  <si>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</si>
  <si>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</si>
  <si>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</si>
  <si>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</si>
  <si>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</si>
  <si>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</si>
  <si>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</si>
  <si>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</si>
  <si>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</si>
  <si>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</si>
  <si>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</si>
  <si>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</si>
  <si>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</si>
  <si>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</si>
  <si>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</si>
  <si>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</si>
  <si>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</si>
  <si>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</si>
  <si>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</si>
  <si>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</si>
  <si>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</si>
  <si>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</si>
  <si>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</si>
  <si>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</si>
  <si>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</si>
  <si>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</si>
  <si>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</si>
  <si>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</si>
  <si>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</si>
  <si>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</si>
  <si>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</si>
  <si>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</si>
  <si>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</si>
  <si>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</si>
  <si>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</si>
  <si>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</si>
  <si>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</si>
  <si>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</si>
  <si>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</si>
  <si>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</si>
  <si>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</si>
  <si>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</si>
  <si>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</si>
  <si>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</si>
  <si>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</si>
  <si>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</si>
  <si>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</si>
  <si>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</si>
  <si>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</si>
  <si>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</si>
  <si>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</si>
  <si>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</si>
  <si>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</si>
  <si>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</si>
  <si>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</si>
  <si>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</si>
  <si>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</si>
  <si>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</si>
  <si>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</si>
  <si>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</si>
  <si>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</si>
  <si>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</si>
  <si>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</si>
  <si>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</si>
  <si>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</si>
  <si>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</si>
  <si>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</si>
  <si>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</si>
  <si>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</si>
  <si>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</si>
  <si>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</si>
  <si>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</si>
  <si>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</si>
  <si>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</si>
  <si>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</si>
  <si>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</si>
  <si>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</si>
  <si>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</si>
  <si>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</si>
  <si>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</si>
  <si>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</si>
  <si>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</si>
  <si>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</si>
  <si>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</si>
  <si>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</si>
  <si>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</si>
  <si>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</si>
  <si>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</si>
  <si>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</si>
  <si>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</si>
  <si>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</si>
  <si>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</si>
  <si>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</si>
  <si>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</si>
  <si>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</si>
  <si>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</si>
  <si>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</si>
  <si>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</si>
  <si>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</si>
  <si>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</si>
  <si>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</si>
  <si>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</si>
  <si>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</si>
  <si>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</si>
  <si>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</si>
  <si>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</si>
  <si>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</si>
  <si>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</si>
  <si>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</si>
  <si>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</si>
  <si>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</si>
  <si>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</si>
  <si>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</si>
  <si>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</si>
  <si>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</si>
  <si>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</si>
  <si>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</si>
  <si>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</si>
  <si>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</si>
  <si>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</si>
  <si>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</si>
  <si>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</si>
  <si>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</si>
  <si>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</si>
  <si>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</si>
  <si>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</si>
  <si>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</si>
  <si>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</si>
  <si>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</si>
  <si>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</si>
  <si>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</si>
  <si>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</si>
  <si>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</si>
  <si>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</si>
  <si>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</si>
  <si>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</si>
  <si>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</si>
  <si>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</si>
  <si>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</si>
  <si>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</si>
  <si>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</si>
  <si>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</si>
  <si>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</si>
  <si>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</si>
  <si>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</si>
  <si>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</si>
  <si>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</si>
  <si>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</si>
  <si>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</si>
  <si>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</si>
  <si>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</si>
  <si>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</si>
  <si>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</si>
  <si>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</si>
  <si>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</si>
  <si>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</si>
  <si>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</si>
  <si>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</si>
  <si>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</si>
  <si>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</si>
  <si>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</si>
  <si>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</si>
  <si>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</si>
  <si>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</si>
  <si>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</si>
  <si>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</si>
  <si>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</si>
  <si>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</si>
  <si>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</si>
  <si>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</si>
  <si>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</si>
  <si>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</si>
  <si>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</si>
  <si>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</si>
  <si>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</si>
  <si>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</si>
  <si>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</si>
  <si>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</si>
  <si>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</si>
  <si>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</si>
  <si>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</si>
  <si>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</si>
  <si>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</si>
  <si>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</si>
  <si>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</si>
  <si>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</si>
  <si>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</si>
  <si>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</si>
  <si>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</si>
  <si>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</si>
  <si>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</si>
  <si>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</si>
  <si>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</si>
  <si>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</si>
  <si>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</si>
  <si>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</si>
  <si>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</si>
  <si>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</si>
  <si>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</si>
  <si>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</si>
  <si>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</si>
  <si>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</si>
  <si>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</si>
  <si>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</si>
  <si>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</si>
  <si>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</si>
  <si>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</si>
  <si>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</si>
  <si>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</si>
  <si>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</si>
  <si>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</si>
  <si>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</si>
  <si>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</si>
  <si>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</si>
  <si>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</si>
  <si>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</si>
  <si>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</si>
  <si>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</si>
  <si>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</si>
  <si>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</si>
  <si>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</si>
  <si>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</si>
  <si>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</si>
  <si>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</si>
  <si>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</si>
  <si>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</si>
  <si>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</si>
  <si>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</si>
  <si>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</si>
  <si>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</si>
  <si>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</si>
  <si>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</si>
  <si>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</si>
  <si>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</si>
  <si>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</si>
  <si>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</si>
  <si>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</si>
  <si>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</si>
  <si>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</si>
  <si>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</si>
  <si>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</si>
  <si>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</si>
  <si>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</si>
  <si>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</si>
  <si>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</si>
  <si>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</si>
  <si>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</si>
  <si>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</si>
  <si>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</si>
  <si>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</si>
  <si>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</si>
  <si>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</si>
  <si>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</si>
  <si>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</si>
  <si>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</si>
  <si>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</si>
  <si>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</si>
  <si>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</si>
  <si>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</si>
  <si>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</si>
  <si>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</si>
  <si>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</si>
  <si>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</si>
  <si>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</si>
  <si>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</si>
  <si>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</si>
  <si>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</si>
  <si>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</si>
  <si>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</si>
  <si>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</si>
  <si>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</si>
  <si>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</si>
  <si>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</si>
  <si>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</si>
  <si>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</si>
  <si>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</si>
  <si>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</si>
  <si>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</si>
  <si>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</si>
  <si>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</si>
  <si>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</si>
  <si>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</si>
  <si>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</si>
  <si>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</si>
  <si>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</si>
  <si>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</si>
  <si>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</si>
  <si>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</si>
  <si>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</si>
  <si>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</si>
  <si>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</si>
  <si>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</si>
  <si>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</si>
  <si>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</si>
  <si>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</si>
  <si>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</si>
  <si>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</si>
  <si>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</si>
  <si>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</si>
  <si>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</si>
  <si>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</si>
  <si>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</si>
  <si>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</si>
  <si>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</si>
  <si>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</si>
  <si>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</si>
  <si>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</si>
  <si>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</si>
  <si>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</si>
  <si>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</si>
  <si>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</si>
  <si>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</si>
  <si>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</si>
  <si>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</si>
  <si>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</si>
  <si>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</si>
  <si>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</si>
  <si>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</si>
  <si>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</si>
  <si>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</si>
  <si>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</si>
  <si>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</si>
  <si>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</si>
  <si>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</si>
  <si>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</si>
  <si>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</si>
  <si>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</si>
  <si>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</si>
  <si>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</si>
  <si>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</si>
  <si>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</si>
  <si>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</si>
  <si>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</si>
  <si>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</si>
  <si>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</si>
  <si>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</si>
  <si>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</si>
  <si>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</si>
  <si>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</si>
  <si>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</si>
  <si>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</si>
  <si>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</si>
  <si>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</si>
  <si>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</si>
  <si>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</si>
  <si>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</si>
  <si>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</si>
  <si>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</si>
  <si>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</si>
  <si>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</si>
  <si>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</si>
  <si>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</si>
  <si>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</si>
  <si>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</si>
  <si>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</si>
  <si>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</si>
  <si>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</si>
  <si>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</si>
  <si>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</si>
  <si>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</si>
  <si>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</si>
  <si>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</si>
  <si>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</si>
  <si>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</si>
  <si>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</si>
  <si>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</si>
  <si>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</si>
  <si>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</si>
  <si>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</si>
  <si>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</si>
  <si>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</si>
  <si>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</si>
  <si>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</si>
  <si>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</si>
  <si>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</si>
  <si>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</si>
  <si>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</si>
  <si>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</si>
  <si>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</si>
  <si>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</si>
  <si>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</si>
  <si>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</si>
  <si>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</si>
  <si>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</si>
  <si>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</si>
  <si>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</si>
  <si>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</si>
  <si>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</si>
  <si>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</si>
  <si>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</si>
  <si>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</si>
  <si>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</si>
  <si>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</si>
  <si>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</si>
  <si>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</si>
  <si>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</si>
  <si>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</si>
  <si>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</si>
  <si>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</si>
  <si>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</si>
  <si>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</si>
  <si>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</si>
  <si>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</si>
  <si>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</si>
  <si>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</si>
  <si>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</si>
  <si>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</si>
  <si>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</si>
  <si>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</si>
  <si>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</si>
  <si>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</si>
  <si>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</si>
  <si>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</si>
  <si>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</si>
  <si>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</si>
  <si>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</si>
  <si>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</si>
  <si>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</si>
  <si>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</si>
  <si>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</si>
  <si>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</si>
  <si>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</si>
  <si>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</si>
  <si>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</si>
  <si>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</si>
  <si>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</si>
  <si>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</si>
  <si>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</si>
  <si>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</si>
  <si>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</si>
  <si>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</si>
  <si>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</si>
  <si>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</si>
  <si>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</si>
  <si>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</si>
  <si>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</si>
  <si>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</si>
  <si>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</si>
  <si>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</si>
  <si>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</si>
  <si>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</si>
  <si>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</si>
  <si>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</si>
  <si>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</si>
  <si>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</si>
  <si>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</si>
  <si>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</si>
  <si>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</si>
  <si>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</si>
  <si>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</si>
  <si>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</si>
  <si>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</si>
  <si>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</si>
  <si>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</si>
  <si>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</si>
  <si>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</si>
  <si>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</si>
  <si>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</si>
  <si>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</si>
  <si>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</si>
  <si>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</si>
  <si>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</si>
  <si>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</si>
  <si>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</si>
  <si>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</si>
  <si>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</si>
  <si>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</si>
  <si>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</si>
  <si>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</si>
  <si>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</si>
  <si>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</si>
  <si>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</si>
  <si>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</si>
  <si>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</si>
  <si>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</si>
  <si>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</si>
  <si>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</si>
  <si>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</si>
  <si>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</si>
  <si>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</si>
  <si>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</si>
  <si>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</si>
  <si>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</si>
  <si>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</si>
  <si>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</si>
  <si>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</si>
  <si>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</si>
  <si>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</si>
  <si>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</si>
  <si>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</si>
  <si>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</si>
  <si>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</si>
  <si>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</si>
  <si>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</si>
  <si>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</si>
  <si>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</si>
  <si>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</si>
  <si>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</si>
  <si>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</si>
  <si>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</si>
  <si>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</si>
  <si>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</si>
  <si>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</si>
  <si>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</si>
  <si>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</si>
  <si>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</si>
  <si>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</si>
  <si>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</si>
  <si>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</si>
  <si>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</si>
  <si>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</si>
  <si>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</si>
  <si>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</si>
  <si>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</si>
  <si>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</si>
  <si>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</si>
  <si>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</si>
  <si>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</si>
  <si>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</si>
  <si>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</si>
  <si>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</si>
  <si>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</si>
  <si>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</si>
  <si>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</si>
  <si>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</si>
  <si>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</si>
  <si>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</si>
  <si>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</si>
  <si>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</si>
  <si>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</si>
  <si>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</si>
  <si>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</si>
  <si>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</si>
  <si>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</si>
  <si>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</si>
  <si>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</si>
  <si>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</si>
  <si>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</si>
  <si>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</si>
  <si>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</si>
  <si>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</si>
  <si>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</si>
  <si>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</si>
  <si>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</si>
  <si>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</si>
  <si>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</si>
  <si>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</si>
  <si>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</si>
  <si>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</si>
  <si>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</si>
  <si>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</si>
  <si>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</si>
  <si>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</si>
  <si>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</si>
  <si>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</si>
  <si>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</si>
  <si>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</si>
  <si>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</si>
  <si>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</si>
  <si>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</si>
  <si>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</si>
  <si>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</si>
  <si>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</si>
  <si>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</si>
  <si>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</si>
  <si>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</si>
  <si>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</si>
  <si>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</si>
  <si>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</si>
  <si>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</si>
  <si>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</si>
  <si>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</si>
  <si>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</si>
  <si>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</si>
  <si>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</si>
  <si>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</si>
  <si>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</si>
  <si>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</si>
  <si>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</si>
  <si>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</si>
  <si>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</si>
  <si>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</si>
  <si>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</si>
  <si>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</si>
  <si>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</si>
  <si>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</si>
  <si>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</si>
  <si>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</si>
  <si>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</si>
  <si>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</si>
  <si>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</si>
  <si>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</si>
  <si>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</si>
  <si>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</si>
  <si>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</si>
  <si>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</si>
  <si>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</si>
  <si>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</si>
  <si>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</si>
  <si>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</si>
  <si>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</si>
  <si>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</si>
  <si>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</si>
  <si>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</si>
  <si>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</si>
  <si>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</si>
  <si>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</si>
  <si>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</si>
  <si>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</si>
  <si>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</si>
  <si>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</si>
  <si>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</si>
  <si>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</si>
  <si>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</si>
  <si>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</si>
  <si>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</si>
  <si>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</si>
  <si>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</si>
  <si>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</si>
  <si>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</si>
  <si>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</si>
  <si>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</si>
  <si>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</si>
  <si>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</si>
  <si>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</si>
  <si>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</si>
  <si>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</si>
  <si>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</si>
  <si>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</si>
  <si>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</si>
  <si>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</si>
  <si>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</si>
  <si>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</si>
  <si>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</si>
  <si>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</si>
  <si>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</si>
  <si>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</si>
  <si>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</si>
  <si>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</si>
  <si>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</si>
  <si>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</si>
  <si>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</si>
  <si>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</si>
  <si>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</si>
  <si>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</si>
  <si>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</si>
  <si>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</si>
  <si>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</si>
  <si>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</si>
  <si>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</si>
  <si>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</si>
  <si>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</si>
  <si>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</si>
  <si>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</si>
  <si>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</si>
  <si>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</si>
  <si>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</si>
  <si>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</si>
  <si>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</si>
  <si>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</si>
  <si>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</si>
  <si>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</si>
  <si>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</si>
  <si>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</si>
  <si>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</si>
  <si>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</si>
  <si>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</si>
  <si>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</si>
  <si>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</si>
  <si>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</si>
  <si>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</si>
  <si>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</si>
  <si>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</si>
  <si>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</si>
  <si>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</si>
  <si>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</si>
  <si>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</si>
  <si>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</si>
  <si>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</si>
  <si>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</si>
  <si>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</si>
  <si>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</si>
  <si>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</si>
  <si>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</si>
  <si>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</si>
  <si>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</si>
  <si>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</si>
  <si>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</si>
  <si>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</si>
  <si>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</si>
  <si>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</si>
  <si>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</si>
  <si>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</si>
  <si>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</si>
  <si>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</si>
  <si>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</si>
  <si>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</si>
  <si>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</si>
  <si>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</si>
  <si>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</si>
  <si>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</si>
  <si>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</si>
  <si>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</si>
  <si>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</si>
  <si>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</si>
  <si>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</si>
  <si>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</si>
  <si>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</si>
  <si>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</si>
  <si>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</si>
  <si>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</si>
  <si>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</si>
  <si>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</si>
  <si>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</si>
  <si>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</si>
  <si>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</si>
  <si>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</si>
  <si>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</si>
  <si>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</si>
  <si>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</si>
  <si>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</si>
  <si>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</si>
  <si>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</si>
  <si>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</si>
  <si>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</si>
  <si>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</si>
  <si>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</si>
  <si>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</si>
  <si>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</si>
  <si>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</si>
  <si>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</si>
  <si>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</si>
  <si>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</si>
  <si>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</si>
  <si>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</si>
  <si>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</si>
  <si>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</si>
  <si>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</si>
  <si>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</si>
  <si>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</si>
  <si>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</si>
  <si>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</si>
  <si>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</si>
  <si>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</si>
  <si>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</si>
  <si>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</si>
  <si>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</si>
  <si>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</si>
  <si>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</si>
  <si>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</si>
  <si>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</si>
  <si>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</si>
  <si>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</si>
  <si>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</si>
  <si>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</si>
  <si>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</si>
  <si>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</si>
  <si>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</si>
  <si>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</si>
  <si>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</si>
  <si>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</si>
  <si>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</si>
  <si>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</si>
  <si>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</si>
  <si>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</si>
  <si>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</si>
  <si>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</si>
  <si>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</si>
  <si>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</si>
  <si>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</si>
  <si>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</si>
  <si>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</si>
  <si>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</si>
  <si>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</si>
  <si>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</si>
  <si>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</si>
  <si>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</si>
  <si>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</si>
  <si>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</si>
  <si>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</si>
  <si>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</si>
  <si>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</si>
  <si>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</si>
  <si>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</si>
  <si>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</si>
  <si>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</si>
  <si>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</si>
  <si>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</si>
  <si>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</si>
  <si>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</si>
  <si>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</si>
  <si>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</si>
  <si>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</si>
  <si>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</si>
  <si>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</si>
  <si>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</si>
  <si>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</si>
  <si>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</si>
  <si>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</si>
  <si>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</si>
  <si>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</si>
  <si>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</si>
  <si>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</si>
  <si>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</si>
  <si>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</si>
  <si>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</si>
  <si>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</si>
  <si>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</si>
  <si>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</si>
  <si>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</si>
  <si>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</si>
  <si>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</si>
  <si>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</si>
  <si>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</si>
  <si>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</si>
  <si>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</si>
  <si>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</si>
  <si>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</si>
  <si>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</si>
  <si>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</si>
  <si>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</si>
  <si>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</si>
  <si>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</si>
  <si>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</si>
  <si>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</si>
  <si>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</si>
  <si>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</si>
  <si>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</si>
  <si>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</si>
  <si>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</si>
  <si>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</si>
  <si>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</si>
  <si>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</si>
  <si>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</si>
  <si>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</si>
  <si>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</si>
  <si>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</si>
  <si>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</si>
  <si>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</si>
  <si>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</si>
  <si>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</si>
  <si>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</si>
  <si>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</si>
  <si>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</si>
  <si>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</si>
  <si>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</si>
  <si>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</si>
  <si>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</si>
  <si>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</si>
  <si>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</si>
  <si>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</si>
  <si>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</si>
  <si>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</si>
  <si>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</si>
  <si>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</si>
  <si>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</si>
  <si>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</si>
  <si>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</si>
  <si>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</si>
  <si>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</si>
  <si>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</si>
  <si>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</si>
  <si>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</si>
  <si>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</si>
  <si>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</si>
  <si>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</si>
  <si>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</si>
  <si>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</si>
  <si>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</si>
  <si>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</si>
  <si>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</si>
  <si>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</si>
  <si>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</si>
  <si>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</si>
  <si>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</si>
  <si>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</si>
  <si>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</si>
  <si>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</si>
  <si>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</si>
  <si>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</si>
  <si>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</si>
  <si>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</si>
  <si>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</si>
  <si>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</si>
  <si>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</si>
  <si>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</si>
  <si>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</si>
  <si>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</si>
  <si>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</si>
  <si>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</si>
  <si>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</si>
  <si>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</si>
  <si>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</si>
  <si>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</si>
  <si>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</si>
  <si>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</si>
  <si>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</si>
  <si>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</si>
  <si>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</si>
  <si>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</si>
  <si>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</si>
  <si>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</si>
  <si>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</si>
  <si>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</si>
  <si>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</si>
  <si>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</si>
  <si>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</si>
  <si>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</si>
  <si>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</si>
  <si>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</si>
  <si>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</si>
  <si>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</si>
  <si>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</si>
  <si>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</si>
  <si>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</si>
  <si>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</si>
  <si>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</si>
  <si>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</si>
  <si>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</si>
  <si>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</si>
  <si>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</si>
  <si>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</si>
  <si>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</si>
  <si>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</si>
  <si>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</si>
  <si>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</si>
  <si>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</si>
  <si>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</si>
  <si>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</si>
  <si>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</si>
  <si>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</si>
  <si>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</si>
  <si>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</si>
  <si>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</si>
  <si>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</si>
  <si>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</si>
  <si>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</si>
  <si>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</si>
  <si>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</si>
  <si>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</si>
  <si>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</si>
  <si>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</si>
  <si>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</si>
  <si>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</si>
  <si>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</si>
  <si>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</si>
  <si>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</si>
  <si>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</si>
  <si>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</si>
  <si>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</si>
  <si>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</si>
  <si>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</si>
  <si>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</si>
  <si>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</si>
  <si>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</si>
  <si>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</si>
  <si>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</si>
  <si>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</si>
  <si>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</si>
  <si>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</si>
  <si>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</si>
  <si>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</si>
  <si>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</si>
  <si>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</si>
  <si>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</si>
  <si>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</si>
  <si>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</si>
  <si>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</si>
  <si>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</si>
  <si>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</si>
  <si>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</si>
  <si>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</si>
  <si>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</si>
  <si>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</si>
  <si>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</si>
  <si>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</si>
  <si>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</si>
  <si>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</si>
  <si>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</si>
  <si>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</si>
  <si>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</si>
  <si>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</si>
  <si>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</si>
  <si>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</si>
  <si>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</si>
  <si>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</si>
  <si>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</si>
  <si>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</si>
  <si>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</si>
  <si>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</si>
  <si>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</si>
  <si>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</si>
  <si>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</si>
  <si>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</si>
  <si>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</si>
  <si>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</si>
  <si>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</si>
  <si>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</si>
  <si>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</si>
  <si>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</si>
  <si>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</si>
  <si>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</si>
  <si>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</si>
  <si>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</si>
  <si>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</si>
  <si>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</si>
  <si>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</si>
  <si>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</si>
  <si>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</si>
  <si>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</si>
  <si>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</si>
  <si>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</si>
  <si>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</si>
  <si>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</si>
  <si>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</si>
  <si>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</si>
  <si>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</si>
  <si>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</si>
  <si>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</si>
  <si>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</si>
  <si>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</si>
  <si>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</si>
  <si>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</si>
  <si>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</si>
  <si>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</si>
  <si>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</si>
  <si>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</si>
  <si>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</si>
  <si>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</si>
  <si>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</si>
  <si>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</si>
  <si>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</si>
  <si>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</si>
  <si>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</si>
  <si>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</si>
  <si>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</si>
  <si>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</si>
  <si>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</si>
  <si>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</si>
  <si>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</si>
  <si>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</si>
  <si>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</si>
  <si>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</si>
  <si>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</si>
  <si>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</si>
  <si>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</si>
  <si>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</si>
  <si>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</si>
  <si>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</si>
  <si>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</si>
  <si>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</si>
  <si>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</si>
  <si>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</si>
  <si>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</si>
  <si>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</si>
  <si>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</si>
  <si>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</si>
  <si>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</si>
  <si>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</si>
  <si>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</si>
  <si>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</si>
  <si>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</si>
  <si>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</si>
  <si>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</si>
  <si>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</si>
  <si>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</si>
  <si>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</si>
  <si>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</si>
  <si>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</si>
  <si>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</si>
  <si>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</si>
  <si>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</si>
  <si>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</si>
  <si>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</si>
  <si>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</si>
  <si>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</si>
  <si>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</si>
  <si>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</si>
  <si>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</si>
  <si>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</si>
  <si>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</si>
  <si>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</si>
  <si>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</si>
  <si>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</si>
  <si>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</si>
  <si>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</si>
  <si>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</si>
  <si>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</si>
  <si>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</si>
  <si>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</si>
  <si>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</si>
  <si>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</si>
  <si>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</si>
  <si>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</si>
  <si>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</si>
  <si>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</si>
  <si>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</si>
  <si>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</si>
  <si>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</si>
  <si>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</si>
  <si>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</si>
  <si>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</si>
  <si>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</si>
  <si>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</si>
  <si>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</si>
  <si>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</si>
  <si>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</si>
  <si>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</si>
  <si>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</si>
  <si>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</si>
  <si>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</si>
  <si>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</si>
  <si>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</si>
  <si>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</si>
  <si>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</si>
  <si>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</si>
  <si>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</si>
  <si>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</si>
  <si>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</si>
  <si>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</si>
  <si>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</si>
  <si>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</si>
  <si>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</si>
  <si>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</si>
  <si>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</si>
  <si>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</si>
  <si>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</si>
  <si>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</si>
  <si>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</si>
  <si>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</si>
  <si>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</si>
  <si>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</si>
  <si>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</si>
  <si>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</si>
  <si>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</si>
  <si>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</si>
  <si>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</si>
  <si>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</si>
  <si>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</si>
  <si>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</si>
  <si>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</si>
  <si>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</si>
  <si>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</si>
  <si>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</si>
  <si>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</si>
  <si>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</si>
  <si>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</si>
  <si>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</si>
  <si>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</si>
  <si>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</si>
  <si>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</si>
  <si>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</si>
  <si>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</si>
  <si>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</si>
  <si>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</si>
  <si>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</si>
  <si>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</si>
  <si>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</si>
  <si>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</si>
  <si>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</si>
  <si>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</si>
  <si>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</si>
  <si>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</si>
  <si>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</si>
  <si>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</si>
  <si>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</si>
  <si>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</si>
  <si>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</si>
  <si>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</si>
  <si>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</si>
  <si>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</si>
  <si>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</si>
  <si>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</si>
  <si>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</si>
  <si>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</si>
  <si>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</si>
  <si>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</si>
  <si>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</si>
  <si>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</si>
  <si>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</si>
  <si>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</si>
  <si>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</si>
  <si>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</si>
  <si>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</si>
  <si>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</si>
  <si>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</si>
  <si>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</si>
  <si>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</si>
  <si>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</si>
  <si>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</si>
  <si>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</si>
  <si>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</si>
  <si>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</si>
  <si>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</si>
  <si>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</si>
  <si>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</si>
  <si>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</si>
  <si>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</si>
  <si>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</si>
  <si>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</si>
  <si>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</si>
  <si>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</si>
  <si>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</si>
  <si>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</si>
  <si>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</si>
  <si>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</si>
  <si>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</si>
  <si>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</si>
  <si>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</si>
  <si>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</si>
  <si>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</si>
  <si>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</si>
  <si>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</si>
  <si>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</si>
  <si>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</si>
  <si>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</si>
  <si>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</si>
  <si>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</si>
  <si>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</si>
  <si>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</si>
  <si>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</si>
  <si>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</si>
  <si>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</si>
  <si>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</si>
  <si>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</si>
  <si>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</si>
  <si>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</si>
  <si>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</si>
  <si>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</si>
  <si>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</si>
  <si>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</si>
  <si>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</si>
  <si>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</si>
  <si>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</si>
  <si>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</si>
  <si>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</si>
  <si>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</si>
  <si>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</si>
  <si>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</si>
  <si>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</si>
  <si>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</si>
  <si>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</si>
  <si>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</si>
  <si>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</si>
  <si>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</si>
  <si>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</si>
  <si>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</si>
  <si>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</si>
  <si>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</si>
  <si>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</si>
  <si>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</si>
  <si>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</si>
  <si>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</si>
  <si>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</si>
  <si>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</si>
  <si>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</si>
  <si>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</si>
  <si>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</si>
  <si>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</si>
  <si>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</si>
  <si>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</si>
  <si>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</si>
  <si>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</si>
  <si>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</si>
  <si>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</si>
  <si>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</si>
  <si>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</si>
  <si>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</si>
  <si>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</si>
  <si>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</si>
  <si>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</si>
  <si>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</si>
  <si>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</si>
  <si>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</si>
  <si>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</si>
  <si>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</si>
  <si>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</si>
  <si>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</si>
  <si>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</si>
  <si>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</si>
  <si>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</si>
  <si>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</si>
  <si>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</si>
  <si>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</si>
  <si>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</si>
  <si>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</si>
  <si>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</si>
  <si>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</si>
  <si>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</si>
  <si>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</si>
  <si>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</si>
  <si>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</si>
  <si>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</si>
  <si>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</si>
  <si>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</si>
  <si>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</si>
  <si>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</si>
  <si>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</si>
  <si>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</si>
  <si>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</si>
  <si>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</si>
  <si>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</si>
  <si>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</si>
  <si>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</si>
  <si>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</si>
  <si>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</si>
  <si>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</si>
  <si>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</si>
  <si>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</si>
  <si>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</si>
  <si>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</si>
  <si>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</si>
  <si>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</si>
  <si>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</si>
  <si>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</si>
  <si>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</si>
  <si>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</si>
  <si>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</si>
  <si>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</si>
  <si>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</si>
  <si>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</si>
  <si>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</si>
  <si>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</si>
  <si>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</si>
  <si>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</si>
  <si>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</si>
  <si>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</si>
  <si>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</si>
  <si>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</si>
  <si>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</si>
  <si>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</si>
  <si>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</si>
  <si>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</si>
  <si>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</si>
  <si>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</si>
  <si>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</si>
  <si>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</si>
  <si>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</si>
  <si>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</si>
  <si>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</si>
  <si>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</si>
  <si>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</si>
  <si>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</si>
  <si>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</si>
  <si>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</si>
  <si>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</si>
  <si>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</si>
  <si>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</si>
  <si>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</si>
  <si>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</si>
  <si>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</si>
  <si>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</si>
  <si>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</si>
  <si>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</si>
  <si>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</si>
  <si>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</si>
  <si>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</si>
  <si>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</si>
  <si>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</si>
  <si>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</si>
  <si>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</si>
  <si>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</si>
  <si>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</si>
  <si>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</si>
  <si>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</si>
  <si>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</si>
  <si>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</si>
  <si>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</si>
  <si>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</si>
  <si>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</si>
  <si>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</si>
  <si>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</si>
  <si>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</si>
  <si>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</si>
  <si>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</si>
  <si>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</si>
  <si>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</si>
  <si>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</si>
  <si>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</si>
  <si>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</si>
  <si>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</si>
  <si>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</si>
  <si>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</si>
  <si>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</si>
  <si>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</si>
  <si>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</si>
  <si>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</si>
  <si>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</si>
  <si>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</si>
  <si>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</si>
  <si>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</si>
  <si>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</si>
  <si>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</si>
  <si>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</si>
  <si>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</si>
  <si>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</si>
  <si>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</si>
  <si>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</si>
  <si>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</si>
  <si>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</si>
  <si>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</si>
  <si>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</si>
  <si>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</si>
  <si>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</si>
  <si>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</si>
  <si>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</si>
  <si>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</si>
  <si>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</si>
  <si>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</si>
  <si>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</si>
  <si>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</si>
  <si>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</si>
  <si>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</si>
  <si>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</si>
  <si>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</si>
  <si>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</si>
  <si>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</si>
  <si>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</si>
  <si>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</si>
  <si>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</si>
  <si>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</si>
  <si>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</si>
  <si>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</si>
  <si>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</si>
  <si>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</si>
  <si>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</si>
  <si>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</si>
  <si>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</si>
  <si>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</si>
  <si>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</si>
  <si>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</si>
  <si>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</si>
  <si>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</si>
  <si>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</si>
  <si>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</si>
  <si>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</si>
  <si>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</si>
  <si>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</si>
  <si>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</si>
  <si>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</si>
  <si>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</si>
  <si>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</si>
  <si>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</si>
  <si>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</si>
  <si>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</si>
  <si>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</si>
  <si>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</si>
  <si>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</si>
  <si>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</si>
  <si>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</si>
  <si>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</si>
  <si>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</si>
  <si>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</si>
  <si>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</si>
  <si>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</si>
  <si>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</si>
  <si>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</si>
  <si>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</si>
  <si>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</si>
  <si>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</si>
  <si>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</si>
  <si>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</si>
  <si>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</si>
  <si>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</si>
  <si>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</si>
  <si>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</si>
  <si>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</si>
  <si>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</si>
  <si>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</si>
  <si>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</si>
  <si>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</si>
  <si>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</si>
  <si>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</si>
  <si>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</si>
  <si>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</si>
  <si>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</si>
  <si>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</si>
  <si>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</si>
  <si>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</si>
  <si>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</si>
  <si>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</si>
  <si>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</si>
  <si>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</si>
  <si>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</si>
  <si>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</si>
  <si>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</si>
  <si>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</si>
  <si>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</si>
  <si>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</si>
  <si>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</si>
  <si>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</si>
  <si>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</si>
  <si>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</si>
  <si>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</si>
  <si>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</si>
  <si>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</si>
  <si>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</si>
  <si>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</si>
  <si>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</si>
  <si>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</si>
  <si>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</si>
  <si>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</si>
  <si>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</si>
  <si>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</si>
  <si>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</si>
  <si>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</si>
  <si>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</si>
  <si>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</si>
  <si>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</si>
  <si>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</si>
  <si>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</si>
  <si>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</si>
  <si>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</si>
  <si>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</si>
  <si>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</si>
  <si>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</si>
  <si>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</si>
  <si>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</si>
  <si>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</si>
  <si>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</si>
  <si>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</si>
  <si>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</si>
  <si>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</si>
  <si>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</si>
  <si>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</si>
  <si>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</si>
  <si>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</si>
  <si>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</si>
  <si>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</si>
  <si>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</si>
  <si>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</si>
  <si>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</si>
  <si>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</si>
  <si>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</si>
  <si>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</si>
  <si>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</si>
  <si>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</si>
  <si>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</si>
  <si>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</si>
  <si>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</si>
  <si>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</si>
  <si>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</si>
  <si>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</si>
  <si>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</si>
  <si>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</si>
  <si>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</si>
  <si>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</si>
  <si>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</si>
  <si>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</si>
  <si>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</si>
  <si>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</si>
  <si>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</si>
  <si>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</si>
  <si>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</si>
  <si>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</si>
  <si>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</si>
  <si>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</si>
  <si>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</si>
  <si>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</si>
  <si>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</si>
  <si>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</si>
  <si>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</si>
  <si>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</si>
  <si>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</si>
  <si>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</si>
  <si>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</si>
  <si>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</si>
  <si>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</si>
  <si>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</si>
  <si>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</si>
  <si>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</si>
  <si>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</si>
  <si>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</si>
  <si>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</si>
  <si>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</si>
  <si>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</si>
  <si>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</si>
  <si>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</si>
  <si>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</si>
  <si>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</si>
  <si>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</si>
  <si>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</si>
  <si>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</si>
  <si>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</si>
  <si>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</si>
  <si>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</si>
  <si>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</si>
  <si>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</si>
  <si>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</si>
  <si>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</si>
  <si>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</si>
  <si>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</si>
  <si>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</si>
  <si>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</si>
  <si>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</si>
  <si>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</si>
  <si>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</si>
  <si>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</si>
  <si>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</si>
  <si>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</si>
  <si>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</si>
  <si>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</si>
  <si>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</si>
  <si>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</si>
  <si>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</si>
  <si>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</si>
  <si>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</si>
  <si>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</si>
  <si>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</si>
  <si>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</si>
  <si>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</si>
  <si>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</si>
  <si>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</si>
  <si>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</si>
  <si>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</si>
  <si>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</si>
  <si>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</si>
  <si>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</si>
  <si>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</si>
  <si>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</si>
  <si>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</si>
  <si>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</si>
  <si>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</si>
  <si>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</si>
  <si>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</si>
  <si>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</si>
  <si>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</si>
  <si>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</si>
  <si>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</si>
  <si>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</si>
  <si>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</si>
  <si>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</si>
  <si>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</si>
  <si>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</si>
  <si>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</si>
  <si>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</si>
  <si>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</si>
  <si>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</si>
  <si>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</si>
  <si>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</si>
  <si>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</si>
  <si>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</si>
  <si>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</si>
  <si>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</si>
  <si>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</si>
  <si>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</si>
  <si>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</si>
  <si>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</si>
  <si>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</si>
  <si>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</si>
  <si>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</si>
  <si>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</si>
  <si>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</si>
  <si>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</si>
  <si>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</si>
  <si>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</si>
  <si>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</si>
  <si>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</si>
  <si>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</si>
  <si>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</si>
  <si>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</si>
  <si>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</si>
  <si>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</si>
  <si>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</si>
  <si>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</si>
  <si>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</si>
  <si>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</si>
  <si>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</si>
  <si>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</si>
  <si>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</si>
  <si>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</si>
  <si>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</si>
  <si>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</si>
  <si>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</si>
  <si>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</si>
  <si>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</si>
  <si>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</si>
  <si>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</si>
  <si>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</si>
  <si>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</si>
  <si>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</si>
  <si>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</si>
  <si>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</si>
  <si>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</si>
  <si>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</si>
  <si>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</si>
  <si>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</si>
  <si>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</si>
  <si>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</si>
  <si>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</si>
  <si>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</si>
  <si>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</si>
  <si>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</si>
  <si>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</si>
  <si>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</si>
  <si>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</si>
  <si>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</si>
  <si>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</si>
  <si>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</si>
  <si>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</si>
  <si>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</si>
  <si>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</si>
  <si>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</si>
  <si>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</si>
  <si>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</si>
  <si>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</si>
  <si>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</si>
  <si>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</si>
  <si>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</si>
  <si>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</si>
  <si>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</si>
  <si>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</si>
  <si>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</si>
  <si>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</si>
  <si>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</si>
  <si>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</si>
  <si>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</si>
  <si>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</si>
  <si>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</si>
  <si>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</si>
  <si>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</si>
  <si>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</si>
  <si>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</si>
  <si>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</si>
  <si>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</si>
  <si>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</si>
  <si>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</si>
  <si>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</si>
  <si>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</si>
  <si>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</si>
  <si>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</si>
  <si>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</si>
  <si>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</si>
  <si>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</si>
  <si>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</si>
  <si>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</si>
  <si>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</si>
  <si>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</si>
  <si>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</si>
  <si>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</si>
  <si>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</si>
  <si>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</si>
  <si>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</si>
  <si>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</si>
  <si>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</si>
  <si>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</si>
  <si>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</si>
  <si>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</si>
  <si>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</si>
  <si>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</si>
  <si>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</si>
  <si>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</si>
  <si>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</si>
  <si>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</si>
  <si>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</si>
  <si>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</si>
  <si>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</si>
  <si>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</si>
  <si>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</si>
  <si>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</si>
  <si>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</si>
  <si>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</si>
  <si>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</si>
  <si>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</si>
  <si>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</si>
  <si>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</si>
  <si>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</si>
  <si>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</si>
  <si>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</si>
  <si>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</si>
  <si>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</si>
  <si>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</si>
  <si>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</si>
  <si>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</si>
  <si>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</si>
  <si>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</si>
  <si>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</si>
  <si>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</si>
  <si>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</si>
  <si>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</si>
  <si>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</si>
  <si>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</si>
  <si>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</si>
  <si>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</si>
  <si>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</si>
  <si>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</si>
  <si>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</si>
  <si>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</si>
  <si>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</si>
  <si>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</si>
  <si>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</si>
  <si>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</si>
  <si>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</si>
  <si>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</si>
  <si>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</si>
  <si>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</si>
  <si>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</si>
  <si>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</si>
  <si>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</si>
  <si>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</si>
  <si>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</si>
  <si>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</si>
  <si>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</si>
  <si>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</si>
  <si>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</si>
  <si>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</si>
  <si>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</si>
  <si>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</si>
  <si>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</si>
  <si>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</si>
  <si>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</si>
  <si>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</si>
  <si>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</si>
  <si>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</si>
  <si>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</si>
  <si>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</si>
  <si>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</si>
  <si>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</si>
  <si>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</si>
  <si>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</si>
  <si>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</si>
  <si>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</si>
  <si>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</si>
  <si>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</si>
  <si>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</si>
  <si>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</si>
  <si>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</si>
  <si>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</si>
  <si>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</si>
  <si>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</si>
  <si>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</si>
  <si>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</si>
  <si>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</si>
  <si>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</si>
  <si>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</si>
  <si>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</si>
  <si>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</si>
  <si>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</si>
  <si>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</si>
  <si>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</si>
  <si>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</si>
  <si>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</si>
  <si>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</si>
  <si>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</si>
  <si>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</si>
  <si>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</si>
  <si>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</si>
  <si>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</si>
  <si>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</si>
  <si>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</si>
  <si>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</si>
  <si>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</si>
  <si>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</si>
  <si>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</si>
  <si>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</si>
  <si>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</si>
  <si>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</si>
  <si>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</si>
  <si>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</si>
  <si>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</si>
  <si>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</si>
  <si>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</si>
  <si>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</si>
  <si>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</si>
  <si>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</si>
  <si>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</si>
  <si>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</si>
  <si>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</si>
  <si>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</si>
  <si>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</si>
  <si>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</si>
  <si>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</si>
  <si>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</si>
  <si>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</si>
  <si>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</si>
  <si>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</si>
  <si>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</si>
  <si>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</si>
  <si>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</si>
  <si>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</si>
  <si>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</si>
  <si>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</si>
  <si>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</si>
  <si>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</si>
  <si>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</si>
  <si>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</si>
  <si>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</si>
  <si>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</si>
  <si>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</si>
  <si>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</si>
  <si>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</si>
  <si>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</si>
  <si>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</si>
  <si>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</si>
  <si>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</si>
  <si>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</si>
  <si>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</si>
  <si>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</si>
  <si>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</si>
  <si>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</si>
  <si>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</si>
  <si>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</si>
  <si>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</si>
  <si>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</si>
  <si>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</si>
  <si>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</si>
  <si>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</si>
  <si>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</si>
  <si>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</si>
  <si>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</si>
  <si>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</si>
  <si>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</si>
  <si>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</si>
  <si>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</si>
  <si>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</si>
  <si>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</si>
  <si>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</si>
  <si>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</si>
  <si>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</si>
  <si>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</si>
  <si>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</si>
  <si>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</si>
  <si>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</si>
  <si>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</si>
  <si>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</si>
  <si>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</si>
  <si>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</si>
  <si>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</si>
  <si>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</si>
  <si>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</si>
  <si>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</si>
  <si>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</si>
  <si>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</si>
  <si>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</si>
  <si>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</si>
  <si>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</si>
  <si>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</si>
  <si>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</si>
  <si>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</si>
  <si>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</si>
  <si>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</si>
  <si>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</si>
  <si>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</si>
  <si>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</si>
  <si>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</si>
  <si>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</si>
  <si>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</si>
  <si>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</si>
  <si>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</si>
  <si>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</si>
  <si>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</si>
  <si>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</si>
  <si>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</si>
  <si>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</si>
  <si>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</si>
  <si>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</si>
  <si>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</si>
  <si>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</si>
  <si>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</si>
  <si>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</si>
  <si>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</si>
  <si>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</si>
  <si>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</si>
  <si>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</si>
  <si>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</si>
  <si>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</si>
  <si>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</si>
  <si>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</si>
  <si>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</si>
  <si>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</si>
  <si>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</si>
  <si>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</si>
  <si>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</si>
  <si>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</si>
  <si>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</si>
  <si>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</si>
  <si>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</si>
  <si>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</si>
  <si>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</si>
  <si>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</si>
  <si>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</si>
  <si>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</si>
  <si>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</si>
  <si>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</si>
  <si>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</si>
  <si>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</si>
  <si>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</si>
  <si>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</si>
  <si>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</si>
  <si>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</si>
  <si>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</si>
  <si>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</si>
  <si>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</si>
  <si>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</si>
  <si>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</si>
  <si>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</si>
  <si>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</si>
  <si>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</si>
  <si>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</si>
  <si>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</si>
  <si>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</si>
  <si>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</si>
  <si>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</si>
  <si>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</si>
  <si>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</si>
  <si>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</si>
  <si>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</si>
  <si>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</si>
  <si>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</si>
  <si>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</si>
  <si>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</si>
  <si>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</si>
  <si>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</si>
  <si>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</si>
  <si>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</si>
  <si>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</si>
  <si>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</si>
  <si>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</si>
  <si>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</si>
  <si>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</si>
  <si>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</si>
  <si>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</si>
  <si>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</si>
  <si>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</si>
  <si>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</si>
  <si>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</si>
  <si>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</si>
  <si>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</si>
  <si>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</si>
  <si>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</si>
  <si>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</si>
  <si>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</si>
  <si>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</si>
  <si>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</si>
  <si>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</si>
  <si>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</si>
  <si>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</si>
  <si>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</si>
  <si>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</si>
  <si>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</si>
  <si>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</si>
  <si>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</si>
  <si>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</si>
  <si>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</si>
  <si>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</si>
  <si>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</si>
  <si>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</si>
  <si>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</si>
  <si>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</si>
  <si>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</si>
  <si>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</si>
  <si>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</si>
  <si>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</si>
  <si>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</si>
  <si>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</si>
  <si>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</si>
  <si>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</si>
  <si>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</si>
  <si>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</si>
  <si>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</si>
  <si>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</si>
  <si>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</si>
  <si>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</si>
  <si>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</si>
  <si>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</si>
  <si>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</si>
  <si>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</si>
  <si>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</si>
  <si>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</si>
  <si>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</si>
  <si>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</si>
  <si>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</si>
  <si>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</si>
  <si>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</si>
  <si>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</si>
  <si>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</si>
  <si>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</si>
  <si>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</si>
  <si>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</si>
  <si>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</si>
  <si>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</si>
  <si>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</si>
  <si>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</si>
  <si>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</si>
  <si>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</si>
  <si>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</si>
  <si>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</si>
  <si>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</si>
  <si>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</si>
  <si>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</si>
  <si>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</si>
  <si>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</si>
  <si>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</si>
  <si>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</si>
  <si>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</si>
  <si>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</si>
  <si>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</si>
  <si>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</si>
  <si>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</si>
  <si>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</si>
  <si>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</si>
  <si>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</si>
  <si>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</si>
  <si>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</si>
  <si>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</si>
  <si>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</si>
  <si>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</si>
  <si>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</si>
  <si>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</si>
  <si>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</si>
  <si>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</si>
  <si>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</si>
  <si>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</si>
  <si>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</si>
  <si>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</si>
  <si>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</si>
  <si>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</si>
  <si>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</si>
  <si>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</si>
  <si>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</si>
  <si>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</si>
  <si>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</si>
  <si>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</si>
  <si>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</si>
  <si>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</si>
  <si>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</si>
  <si>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</si>
  <si>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</si>
  <si>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</si>
  <si>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</si>
  <si>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</si>
  <si>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</si>
  <si>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</si>
  <si>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</si>
  <si>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</si>
  <si>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</si>
  <si>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</si>
  <si>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</si>
  <si>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</si>
  <si>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</si>
  <si>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</si>
  <si>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</si>
  <si>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</si>
  <si>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</si>
  <si>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</si>
  <si>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</si>
  <si>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</si>
  <si>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</si>
  <si>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</si>
  <si>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</si>
  <si>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</si>
  <si>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</si>
  <si>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</si>
  <si>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</si>
  <si>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</si>
  <si>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</si>
  <si>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</si>
  <si>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</si>
  <si>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</si>
  <si>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</si>
  <si>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</si>
  <si>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</si>
  <si>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</si>
  <si>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</si>
  <si>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</si>
  <si>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</si>
  <si>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</si>
  <si>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</si>
  <si>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</si>
  <si>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</si>
  <si>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</si>
  <si>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</si>
  <si>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</si>
  <si>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</si>
  <si>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</si>
  <si>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</si>
  <si>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</si>
  <si>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</si>
  <si>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</si>
  <si>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</si>
  <si>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</si>
  <si>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</si>
  <si>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</si>
  <si>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</si>
  <si>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</si>
  <si>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</si>
  <si>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</si>
  <si>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</si>
  <si>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</si>
  <si>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</si>
  <si>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</si>
  <si>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</si>
  <si>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</si>
  <si>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</si>
  <si>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</si>
  <si>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</si>
  <si>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</si>
  <si>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</si>
  <si>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</si>
  <si>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</si>
  <si>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</si>
  <si>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</si>
  <si>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</si>
  <si>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</si>
  <si>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</si>
  <si>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</si>
  <si>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</si>
  <si>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</si>
  <si>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</si>
  <si>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</si>
  <si>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</si>
  <si>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</si>
  <si>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</si>
  <si>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</si>
  <si>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</si>
  <si>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</si>
  <si>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</si>
  <si>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</si>
  <si>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</si>
  <si>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</si>
  <si>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</si>
  <si>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</si>
  <si>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</si>
  <si>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</si>
  <si>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</si>
  <si>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</si>
  <si>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</si>
  <si>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</si>
  <si>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</si>
  <si>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</si>
  <si>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</si>
  <si>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</si>
  <si>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</si>
  <si>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</si>
  <si>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</si>
  <si>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</si>
  <si>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</si>
  <si>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</si>
  <si>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</si>
  <si>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</si>
  <si>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</si>
  <si>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</si>
  <si>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</si>
  <si>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</si>
  <si>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</si>
  <si>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</si>
  <si>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</si>
  <si>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</si>
  <si>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</si>
  <si>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</si>
  <si>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</si>
  <si>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</si>
  <si>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</si>
  <si>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</si>
  <si>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</si>
  <si>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</si>
  <si>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</si>
  <si>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</si>
  <si>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</si>
  <si>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</si>
  <si>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</si>
  <si>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</si>
  <si>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</si>
  <si>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</si>
  <si>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</si>
  <si>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</si>
  <si>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</si>
  <si>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</si>
  <si>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</si>
  <si>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</si>
  <si>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</si>
  <si>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</si>
  <si>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</si>
  <si>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</si>
  <si>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</si>
  <si>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</si>
  <si>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</si>
  <si>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</si>
  <si>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</si>
  <si>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</si>
  <si>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</si>
  <si>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</si>
  <si>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</si>
  <si>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</si>
  <si>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</si>
  <si>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</si>
  <si>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</si>
  <si>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</si>
  <si>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</si>
  <si>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</si>
  <si>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</si>
  <si>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</si>
  <si>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</si>
  <si>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</si>
  <si>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</si>
  <si>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</si>
  <si>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</si>
  <si>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</si>
  <si>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</si>
  <si>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</si>
  <si>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</si>
  <si>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</si>
  <si>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</si>
  <si>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</si>
  <si>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</si>
  <si>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</si>
  <si>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</si>
  <si>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</si>
  <si>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</si>
  <si>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</si>
  <si>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</si>
  <si>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</si>
  <si>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</si>
  <si>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</si>
  <si>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</si>
  <si>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</si>
  <si>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</si>
  <si>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</si>
  <si>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</si>
  <si>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</si>
  <si>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</si>
  <si>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</si>
  <si>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</si>
  <si>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</si>
  <si>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</si>
  <si>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</si>
  <si>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</si>
  <si>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</si>
  <si>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</si>
  <si>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</si>
  <si>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</si>
  <si>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</si>
  <si>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</si>
  <si>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</si>
  <si>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</si>
  <si>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</si>
  <si>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</si>
  <si>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</si>
  <si>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</si>
  <si>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</si>
  <si>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</si>
  <si>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</si>
  <si>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</si>
  <si>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</si>
  <si>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</si>
  <si>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</si>
  <si>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</si>
  <si>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</si>
  <si>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</si>
  <si>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</si>
  <si>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</si>
  <si>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</si>
  <si>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</si>
  <si>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</si>
  <si>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</si>
  <si>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</si>
  <si>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</si>
  <si>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</si>
  <si>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</si>
  <si>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</si>
  <si>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</si>
  <si>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</si>
  <si>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</si>
  <si>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</si>
  <si>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</si>
  <si>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</si>
  <si>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</si>
  <si>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</si>
  <si>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</si>
  <si>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</si>
  <si>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</si>
  <si>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</si>
  <si>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</si>
  <si>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</si>
  <si>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</si>
  <si>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</si>
  <si>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</si>
  <si>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</si>
  <si>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</si>
  <si>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</si>
  <si>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</si>
  <si>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</si>
  <si>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</si>
  <si>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</si>
  <si>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</si>
  <si>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</si>
  <si>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</si>
  <si>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</si>
  <si>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</si>
  <si>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</si>
  <si>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</si>
  <si>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</si>
  <si>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</si>
  <si>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</si>
  <si>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</si>
  <si>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</si>
  <si>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</si>
  <si>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</si>
  <si>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</si>
  <si>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</si>
  <si>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</si>
  <si>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</si>
  <si>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</si>
  <si>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</si>
  <si>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</si>
  <si>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</si>
  <si>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</si>
  <si>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</si>
  <si>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</si>
  <si>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</si>
  <si>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</si>
  <si>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</si>
  <si>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</si>
  <si>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</si>
  <si>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</si>
  <si>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</si>
  <si>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</si>
  <si>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</si>
  <si>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</si>
  <si>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</si>
  <si>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</si>
  <si>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</si>
  <si>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</si>
  <si>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</si>
  <si>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</si>
  <si>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</si>
  <si>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</si>
  <si>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</si>
  <si>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</si>
  <si>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</si>
  <si>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</si>
  <si>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</si>
  <si>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</si>
  <si>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</si>
  <si>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</si>
  <si>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</si>
  <si>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</si>
  <si>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</si>
  <si>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</si>
  <si>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</si>
  <si>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</si>
  <si>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</si>
  <si>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</si>
  <si>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</si>
  <si>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</si>
  <si>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</si>
  <si>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</si>
  <si>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</si>
  <si>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</si>
  <si>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</si>
  <si>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</si>
  <si>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</si>
  <si>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</si>
  <si>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</si>
  <si>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</si>
  <si>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</si>
  <si>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</si>
  <si>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</si>
  <si>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</si>
  <si>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</si>
  <si>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</si>
  <si>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</si>
  <si>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</si>
  <si>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</si>
  <si>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</si>
  <si>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</si>
  <si>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</si>
  <si>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</si>
  <si>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</si>
  <si>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</si>
  <si>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</si>
  <si>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</si>
  <si>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</si>
  <si>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</si>
  <si>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</si>
  <si>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</si>
  <si>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</si>
  <si>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</si>
  <si>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</si>
  <si>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</si>
  <si>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</si>
  <si>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</si>
  <si>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</si>
  <si>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</si>
  <si>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</si>
  <si>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</si>
  <si>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</si>
  <si>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</si>
  <si>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</si>
  <si>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</si>
  <si>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</si>
  <si>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</si>
  <si>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</si>
  <si>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</si>
  <si>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</si>
  <si>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</si>
  <si>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</si>
  <si>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</si>
  <si>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</si>
  <si>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</si>
  <si>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</si>
  <si>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</si>
  <si>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</si>
  <si>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</si>
  <si>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</si>
  <si>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</si>
  <si>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</si>
  <si>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</si>
  <si>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</si>
  <si>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</si>
  <si>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</si>
  <si>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</si>
  <si>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</si>
  <si>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</si>
  <si>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</si>
  <si>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</si>
  <si>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</si>
  <si>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</si>
  <si>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</si>
  <si>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</si>
  <si>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</si>
  <si>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</si>
  <si>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</si>
  <si>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</si>
  <si>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</si>
  <si>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</si>
  <si>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</si>
  <si>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</si>
  <si>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</si>
  <si>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</si>
  <si>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</si>
  <si>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</si>
  <si>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</si>
  <si>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</si>
  <si>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</si>
  <si>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</si>
  <si>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</si>
  <si>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</si>
  <si>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</si>
  <si>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</si>
  <si>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</si>
  <si>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</si>
  <si>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</si>
  <si>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</si>
  <si>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</si>
  <si>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</si>
  <si>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</si>
  <si>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</si>
  <si>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</si>
  <si>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</si>
  <si>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</si>
  <si>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</si>
  <si>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</si>
  <si>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</si>
  <si>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</si>
  <si>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</si>
  <si>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</si>
  <si>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</si>
  <si>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</si>
  <si>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</si>
  <si>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</si>
  <si>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</si>
  <si>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</si>
  <si>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</si>
  <si>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</si>
  <si>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</si>
  <si>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</si>
  <si>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</si>
  <si>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</si>
  <si>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</si>
  <si>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</si>
  <si>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</si>
  <si>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</si>
  <si>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</si>
  <si>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</si>
  <si>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</si>
  <si>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</si>
  <si>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</si>
  <si>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</si>
  <si>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</si>
  <si>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</si>
  <si>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</si>
  <si>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</si>
  <si>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</si>
  <si>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</si>
  <si>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</si>
  <si>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</si>
  <si>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</si>
  <si>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</si>
  <si>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</si>
  <si>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</si>
  <si>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</si>
  <si>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</si>
  <si>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</si>
  <si>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</si>
  <si>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</si>
  <si>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</si>
  <si>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</si>
  <si>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</si>
  <si>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</si>
  <si>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</si>
  <si>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</si>
  <si>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</si>
  <si>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</si>
  <si>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</si>
  <si>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</si>
  <si>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</si>
  <si>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</si>
  <si>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</si>
  <si>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</si>
  <si>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</si>
  <si>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</si>
  <si>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</si>
  <si>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</si>
  <si>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</si>
  <si>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</si>
  <si>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</si>
  <si>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</si>
  <si>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</si>
  <si>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</si>
  <si>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</si>
  <si>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</si>
  <si>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</si>
  <si>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</si>
  <si>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</si>
  <si>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</si>
  <si>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</si>
  <si>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</si>
  <si>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</si>
  <si>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</si>
  <si>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</si>
  <si>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</si>
  <si>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</si>
  <si>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</si>
  <si>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</si>
  <si>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</si>
  <si>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</si>
  <si>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</si>
  <si>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</si>
  <si>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</si>
  <si>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</si>
  <si>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</si>
  <si>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</si>
  <si>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</si>
  <si>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</si>
  <si>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</si>
  <si>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</si>
  <si>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</si>
  <si>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</si>
  <si>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</si>
  <si>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</si>
  <si>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</si>
  <si>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</si>
  <si>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</si>
  <si>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</si>
  <si>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</si>
  <si>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</si>
  <si>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</si>
  <si>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</si>
  <si>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</si>
  <si>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</si>
  <si>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</si>
  <si>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</si>
  <si>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</si>
  <si>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</si>
  <si>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</si>
  <si>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</si>
  <si>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</si>
  <si>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</si>
  <si>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</si>
  <si>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</si>
  <si>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</si>
  <si>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</si>
  <si>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</si>
  <si>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</si>
  <si>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</si>
  <si>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</si>
  <si>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</si>
  <si>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</si>
  <si>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</si>
  <si>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</si>
  <si>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</si>
  <si>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</si>
  <si>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</si>
  <si>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</si>
  <si>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</si>
  <si>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</si>
  <si>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</si>
  <si>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</si>
  <si>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</si>
  <si>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</si>
  <si>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</si>
  <si>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</si>
  <si>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</si>
  <si>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</si>
  <si>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</si>
  <si>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</si>
  <si>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</si>
  <si>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</si>
  <si>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</si>
  <si>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</si>
  <si>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</si>
  <si>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</si>
  <si>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</si>
  <si>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</si>
  <si>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</si>
  <si>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</si>
  <si>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</si>
  <si>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</si>
  <si>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</si>
  <si>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</si>
  <si>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</si>
  <si>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</si>
  <si>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</si>
  <si>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</si>
  <si>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</si>
  <si>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</si>
  <si>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</si>
  <si>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</si>
  <si>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</si>
  <si>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</si>
  <si>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</si>
  <si>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</si>
  <si>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</si>
  <si>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</si>
  <si>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</si>
  <si>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</si>
  <si>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</si>
  <si>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</si>
  <si>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</si>
  <si>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</si>
  <si>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</si>
  <si>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</si>
  <si>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</si>
  <si>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</si>
  <si>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</si>
  <si>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</si>
  <si>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</si>
  <si>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</si>
  <si>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</si>
  <si>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</si>
  <si>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</si>
  <si>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</si>
  <si>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</si>
  <si>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</si>
  <si>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</si>
  <si>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</si>
  <si>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</si>
  <si>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</si>
  <si>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</si>
  <si>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</si>
  <si>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</si>
  <si>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</si>
  <si>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</si>
  <si>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</si>
  <si>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</si>
  <si>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</si>
  <si>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</si>
  <si>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</si>
  <si>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</si>
  <si>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</si>
  <si>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</si>
  <si>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</si>
  <si>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</si>
  <si>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</si>
  <si>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</si>
  <si>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</si>
  <si>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</si>
  <si>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</si>
  <si>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</si>
  <si>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</si>
  <si>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</si>
  <si>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</si>
  <si>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</si>
  <si>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</si>
  <si>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</si>
  <si>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</si>
  <si>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</si>
  <si>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</si>
  <si>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</si>
  <si>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</si>
  <si>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</si>
  <si>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</si>
  <si>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</si>
  <si>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</si>
  <si>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</si>
  <si>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</si>
  <si>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</si>
  <si>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</si>
  <si>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</si>
  <si>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</si>
  <si>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</si>
  <si>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</si>
  <si>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</si>
  <si>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</si>
  <si>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</si>
  <si>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</si>
  <si>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</si>
  <si>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</si>
  <si>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</si>
  <si>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</si>
  <si>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</si>
  <si>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</si>
  <si>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</si>
  <si>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</si>
  <si>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</si>
  <si>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</si>
  <si>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</si>
  <si>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</si>
  <si>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</si>
  <si>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</si>
  <si>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</si>
  <si>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</si>
  <si>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</si>
  <si>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</si>
  <si>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</si>
  <si>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</si>
  <si>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</si>
  <si>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</si>
  <si>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</si>
  <si>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</si>
  <si>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</si>
  <si>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</si>
  <si>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</si>
  <si>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</si>
  <si>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</si>
  <si>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</si>
  <si>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</si>
  <si>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</si>
  <si>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</si>
  <si>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</si>
  <si>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</si>
  <si>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</si>
  <si>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</si>
  <si>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</si>
  <si>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</si>
  <si>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</si>
  <si>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</si>
  <si>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</si>
  <si>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</si>
  <si>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</si>
  <si>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</si>
  <si>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</si>
  <si>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</si>
  <si>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</si>
  <si>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</si>
  <si>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</si>
  <si>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</si>
  <si>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</si>
  <si>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</si>
  <si>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</si>
  <si>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</si>
  <si>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</si>
  <si>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</si>
  <si>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</si>
  <si>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</si>
  <si>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</si>
  <si>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</si>
  <si>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</si>
  <si>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</si>
  <si>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</si>
  <si>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</si>
  <si>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</si>
  <si>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</si>
  <si>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</si>
  <si>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</si>
  <si>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</si>
  <si>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</si>
  <si>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</si>
  <si>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</si>
  <si>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</si>
  <si>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</si>
  <si>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</si>
  <si>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</si>
  <si>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</si>
  <si>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</si>
  <si>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</si>
  <si>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</si>
  <si>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</si>
  <si>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</si>
  <si>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</si>
  <si>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</si>
  <si>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</si>
  <si>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</si>
  <si>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</si>
  <si>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</si>
  <si>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</si>
  <si>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</si>
  <si>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</si>
  <si>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</si>
  <si>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</si>
  <si>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</si>
  <si>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</si>
  <si>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</si>
  <si>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</si>
  <si>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</si>
  <si>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</si>
  <si>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</si>
  <si>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</si>
  <si>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</si>
  <si>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</si>
  <si>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</si>
  <si>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</si>
  <si>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</si>
  <si>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</si>
  <si>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</si>
  <si>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</si>
  <si>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</si>
  <si>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</si>
  <si>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</si>
  <si>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</si>
  <si>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</si>
  <si>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</si>
  <si>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</si>
  <si>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</si>
  <si>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</si>
  <si>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</si>
  <si>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</si>
  <si>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</si>
  <si>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</si>
  <si>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</si>
  <si>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</si>
  <si>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</si>
  <si>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</si>
  <si>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</si>
  <si>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</si>
  <si>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</si>
  <si>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</si>
  <si>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</si>
  <si>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</si>
  <si>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</si>
  <si>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</si>
  <si>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</si>
  <si>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</si>
  <si>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</si>
  <si>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</si>
  <si>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</si>
  <si>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</si>
  <si>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</si>
  <si>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</si>
  <si>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</si>
  <si>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</si>
  <si>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</si>
  <si>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</si>
  <si>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</si>
  <si>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</si>
  <si>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</si>
  <si>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</si>
  <si>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</si>
  <si>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</si>
  <si>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</si>
  <si>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</si>
  <si>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</si>
  <si>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</si>
  <si>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</si>
  <si>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</si>
  <si>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</si>
  <si>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</si>
  <si>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</si>
  <si>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</si>
  <si>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</si>
  <si>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</si>
  <si>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</si>
  <si>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</si>
  <si>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</si>
  <si>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</si>
  <si>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</si>
  <si>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</si>
  <si>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</si>
  <si>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</si>
  <si>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</si>
  <si>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</si>
  <si>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</si>
  <si>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</si>
  <si>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</si>
  <si>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</si>
  <si>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</si>
  <si>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</si>
  <si>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</si>
  <si>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</si>
  <si>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</si>
  <si>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</si>
  <si>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</si>
  <si>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</si>
  <si>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</si>
  <si>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</si>
  <si>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</si>
  <si>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</si>
  <si>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</si>
  <si>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</si>
  <si>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</si>
  <si>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</si>
  <si>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</si>
  <si>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</si>
  <si>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</si>
  <si>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</si>
  <si>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</si>
  <si>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</si>
  <si>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</si>
  <si>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</si>
  <si>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</si>
  <si>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</si>
  <si>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</si>
  <si>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</si>
  <si>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</si>
  <si>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</si>
  <si>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</si>
  <si>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</si>
  <si>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</si>
  <si>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</si>
  <si>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</si>
  <si>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</si>
  <si>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</si>
  <si>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</si>
  <si>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</si>
  <si>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</si>
  <si>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</si>
  <si>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</si>
  <si>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</si>
  <si>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</si>
  <si>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</si>
  <si>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</si>
  <si>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</si>
  <si>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</si>
  <si>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</si>
  <si>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</si>
  <si>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</si>
  <si>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</si>
  <si>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</si>
  <si>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</si>
  <si>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</si>
  <si>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</si>
  <si>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</si>
  <si>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</si>
  <si>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</si>
  <si>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</si>
  <si>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</si>
  <si>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</si>
  <si>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</si>
  <si>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</si>
  <si>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</si>
  <si>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</si>
  <si>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</si>
  <si>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</si>
  <si>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</si>
  <si>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</si>
  <si>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</si>
  <si>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</si>
  <si>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</si>
  <si>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</si>
  <si>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</si>
  <si>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</si>
  <si>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</si>
  <si>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</si>
  <si>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</si>
  <si>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</si>
  <si>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</si>
  <si>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</si>
  <si>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</si>
  <si>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</si>
  <si>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</si>
  <si>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</si>
  <si>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</si>
  <si>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</si>
  <si>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</si>
  <si>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</si>
  <si>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</si>
  <si>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</si>
  <si>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</si>
  <si>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</si>
  <si>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</si>
  <si>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</si>
  <si>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</si>
  <si>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</si>
  <si>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</si>
  <si>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</si>
  <si>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</si>
  <si>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</si>
  <si>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</si>
  <si>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</si>
  <si>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</si>
  <si>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</si>
  <si>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</si>
  <si>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</si>
  <si>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</si>
  <si>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</si>
  <si>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</si>
  <si>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</si>
  <si>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</si>
  <si>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</si>
  <si>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</si>
  <si>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</si>
  <si>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</si>
  <si>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</si>
  <si>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</si>
  <si>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</si>
  <si>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</si>
  <si>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</si>
  <si>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</si>
  <si>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</si>
  <si>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</si>
  <si>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</si>
  <si>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</si>
  <si>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</si>
  <si>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</si>
  <si>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</si>
  <si>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</si>
  <si>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</si>
  <si>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</si>
  <si>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</si>
  <si>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</si>
  <si>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</si>
  <si>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</si>
  <si>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</si>
  <si>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</si>
  <si>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</si>
  <si>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</si>
  <si>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</si>
  <si>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</si>
  <si>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</si>
  <si>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</si>
  <si>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</si>
  <si>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</si>
  <si>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</si>
  <si>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</si>
  <si>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</si>
  <si>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</si>
  <si>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</si>
  <si>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</si>
  <si>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</si>
  <si>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</si>
  <si>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</si>
  <si>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</si>
  <si>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</si>
  <si>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</si>
  <si>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</si>
  <si>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</si>
  <si>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</si>
  <si>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</si>
  <si>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</si>
  <si>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</si>
  <si>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</si>
  <si>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</si>
  <si>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</si>
  <si>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</si>
  <si>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</si>
  <si>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</si>
  <si>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</si>
  <si>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</si>
  <si>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</si>
  <si>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</si>
  <si>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</si>
  <si>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</si>
  <si>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</si>
  <si>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</si>
  <si>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</si>
  <si>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</si>
  <si>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</si>
  <si>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</si>
  <si>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</si>
  <si>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</si>
  <si>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</si>
  <si>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</si>
  <si>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</si>
  <si>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</si>
  <si>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</si>
  <si>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</si>
  <si>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</si>
  <si>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</si>
  <si>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</si>
  <si>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</si>
  <si>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</si>
  <si>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</si>
  <si>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</si>
  <si>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</si>
  <si>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</si>
  <si>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</si>
  <si>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</si>
  <si>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</si>
  <si>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</si>
  <si>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</si>
  <si>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</si>
  <si>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</si>
  <si>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</si>
  <si>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</si>
  <si>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</si>
  <si>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</si>
  <si>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</si>
  <si>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</si>
  <si>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</si>
  <si>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</si>
  <si>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</si>
  <si>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</si>
  <si>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</si>
  <si>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</si>
  <si>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</si>
  <si>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</si>
  <si>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</si>
  <si>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</si>
  <si>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</si>
  <si>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</si>
  <si>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</si>
  <si>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</si>
  <si>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</si>
  <si>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</si>
  <si>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</si>
  <si>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</si>
  <si>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</si>
  <si>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</si>
  <si>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</si>
  <si>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</si>
  <si>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</si>
  <si>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</si>
  <si>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</si>
  <si>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</si>
  <si>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</si>
  <si>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</si>
  <si>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</si>
  <si>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</si>
  <si>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</si>
  <si>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</si>
  <si>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</si>
  <si>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</si>
  <si>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</si>
  <si>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</si>
  <si>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</si>
  <si>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</si>
  <si>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</si>
  <si>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</si>
  <si>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</si>
  <si>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</si>
  <si>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</si>
  <si>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</si>
  <si>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</si>
  <si>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</si>
  <si>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</si>
  <si>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</si>
  <si>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</si>
  <si>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</si>
  <si>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</si>
  <si>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</si>
  <si>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</si>
  <si>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</si>
  <si>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</si>
  <si>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</si>
  <si>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</si>
  <si>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</si>
  <si>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</si>
  <si>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</si>
  <si>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</si>
  <si>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</si>
  <si>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</si>
  <si>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</si>
  <si>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</si>
  <si>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</si>
  <si>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</si>
  <si>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</si>
  <si>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</si>
  <si>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</si>
  <si>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</si>
  <si>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</si>
  <si>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</si>
  <si>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</si>
  <si>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</si>
  <si>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</si>
  <si>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</si>
  <si>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</si>
  <si>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</si>
  <si>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</si>
  <si>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</si>
  <si>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</si>
  <si>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</si>
  <si>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</si>
  <si>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</si>
  <si>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</si>
  <si>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</si>
  <si>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</si>
  <si>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</si>
  <si>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</si>
  <si>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</si>
  <si>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</si>
  <si>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</si>
  <si>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</si>
  <si>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</si>
  <si>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</si>
  <si>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</si>
  <si>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</si>
  <si>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</si>
  <si>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</si>
  <si>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</si>
  <si>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</si>
  <si>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</si>
  <si>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</si>
  <si>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</si>
  <si>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</si>
  <si>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</si>
  <si>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</si>
  <si>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</si>
  <si>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</si>
  <si>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</si>
  <si>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</si>
  <si>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</si>
  <si>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</si>
  <si>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</si>
  <si>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</si>
  <si>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</si>
  <si>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</si>
  <si>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</si>
  <si>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</si>
  <si>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</si>
  <si>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</si>
  <si>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</si>
  <si>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</si>
  <si>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</si>
  <si>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</si>
  <si>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</si>
  <si>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</si>
  <si>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</si>
  <si>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</si>
  <si>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</si>
  <si>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</si>
  <si>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</si>
  <si>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</si>
  <si>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</si>
  <si>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</si>
  <si>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</si>
  <si>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</si>
  <si>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</si>
  <si>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</si>
  <si>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</si>
  <si>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</si>
  <si>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</si>
  <si>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</si>
  <si>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</si>
  <si>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</si>
  <si>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</si>
  <si>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</si>
  <si>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</si>
  <si>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</si>
  <si>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</si>
  <si>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</si>
  <si>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</si>
  <si>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</si>
  <si>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</si>
  <si>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</si>
  <si>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</si>
  <si>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</si>
  <si>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</si>
  <si>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</si>
  <si>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</si>
  <si>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</si>
  <si>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</si>
  <si>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</si>
  <si>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</si>
  <si>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</si>
  <si>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</si>
  <si>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</si>
  <si>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</si>
  <si>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</si>
  <si>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</si>
  <si>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</si>
  <si>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</si>
  <si>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</si>
  <si>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</si>
  <si>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</si>
  <si>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</si>
  <si>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</si>
  <si>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</si>
  <si>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</si>
  <si>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</si>
  <si>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</si>
  <si>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</si>
  <si>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</si>
  <si>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</si>
  <si>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</si>
  <si>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</si>
  <si>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</si>
  <si>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</si>
  <si>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</si>
  <si>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</si>
  <si>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</si>
  <si>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</si>
  <si>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</si>
  <si>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</si>
  <si>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</si>
  <si>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</si>
  <si>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</si>
  <si>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</si>
  <si>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</si>
  <si>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</si>
  <si>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</si>
  <si>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</si>
  <si>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</si>
  <si>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</si>
  <si>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</si>
  <si>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</si>
  <si>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</si>
  <si>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</si>
  <si>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</si>
  <si>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</si>
  <si>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</si>
  <si>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</si>
  <si>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</si>
  <si>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</si>
  <si>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</si>
  <si>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</si>
  <si>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</si>
  <si>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</si>
  <si>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</si>
  <si>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</si>
  <si>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</si>
  <si>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</si>
  <si>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</si>
  <si>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</si>
  <si>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</si>
  <si>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</si>
  <si>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</si>
  <si>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</si>
  <si>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</si>
  <si>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</si>
  <si>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</si>
  <si>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</si>
  <si>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</si>
  <si>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</si>
  <si>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</si>
  <si>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</si>
  <si>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</si>
  <si>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</si>
  <si>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</si>
  <si>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</si>
  <si>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</si>
  <si>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</si>
  <si>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</si>
  <si>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</si>
  <si>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</si>
  <si>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</si>
  <si>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</si>
  <si>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</si>
  <si>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</si>
  <si>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</si>
  <si>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</si>
  <si>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</si>
  <si>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</si>
  <si>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</si>
  <si>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</si>
  <si>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</si>
  <si>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</si>
  <si>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</si>
  <si>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</si>
  <si>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</si>
  <si>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</si>
  <si>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</si>
  <si>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</si>
  <si>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</si>
  <si>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</si>
  <si>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</si>
  <si>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</si>
  <si>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</si>
  <si>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</si>
  <si>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</si>
  <si>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</si>
  <si>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</si>
  <si>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</si>
  <si>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</si>
  <si>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</si>
  <si>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</si>
  <si>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</si>
  <si>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</si>
  <si>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</si>
  <si>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</si>
  <si>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</si>
  <si>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</si>
  <si>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</si>
  <si>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</si>
  <si>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</si>
  <si>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</si>
  <si>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</si>
  <si>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</si>
  <si>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</si>
  <si>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</si>
  <si>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</si>
  <si>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</si>
  <si>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</si>
  <si>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</si>
  <si>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</si>
  <si>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</si>
  <si>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</si>
  <si>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</si>
  <si>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</si>
  <si>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</si>
  <si>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</si>
  <si>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</si>
  <si>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</si>
  <si>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</si>
  <si>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</si>
  <si>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</si>
  <si>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</si>
  <si>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</si>
  <si>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</si>
  <si>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</si>
  <si>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</si>
  <si>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</si>
  <si>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</si>
  <si>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</si>
  <si>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</si>
  <si>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</si>
  <si>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</si>
  <si>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</si>
  <si>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</si>
  <si>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</si>
  <si>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</si>
  <si>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</si>
  <si>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</si>
  <si>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</si>
  <si>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</si>
  <si>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</si>
  <si>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</si>
  <si>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</si>
  <si>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</si>
  <si>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</si>
  <si>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</si>
  <si>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</si>
  <si>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</si>
  <si>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</si>
  <si>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</si>
  <si>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</si>
  <si>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</si>
  <si>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</si>
  <si>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</si>
  <si>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</si>
  <si>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</si>
  <si>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</si>
  <si>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</si>
  <si>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</si>
  <si>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</si>
  <si>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</si>
  <si>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</si>
  <si>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</si>
  <si>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</si>
  <si>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</si>
  <si>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</si>
  <si>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</si>
  <si>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</si>
  <si>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</si>
  <si>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</si>
  <si>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</si>
  <si>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</si>
  <si>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</si>
  <si>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</si>
  <si>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</si>
  <si>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</si>
  <si>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</si>
  <si>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</si>
  <si>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</si>
  <si>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</si>
  <si>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</si>
  <si>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</si>
  <si>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</si>
  <si>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</si>
  <si>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</si>
  <si>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</si>
  <si>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</si>
  <si>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</si>
  <si>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</si>
  <si>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</si>
  <si>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</si>
  <si>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</si>
  <si>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</si>
  <si>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</si>
  <si>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</si>
  <si>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</si>
  <si>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</si>
  <si>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</si>
  <si>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</si>
  <si>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</si>
  <si>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</si>
  <si>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</si>
  <si>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</si>
  <si>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</si>
  <si>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</si>
  <si>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</si>
  <si>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</si>
  <si>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</si>
  <si>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</si>
  <si>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</si>
  <si>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</si>
  <si>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</si>
  <si>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</si>
  <si>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</si>
  <si>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</si>
  <si>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</si>
  <si>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</si>
  <si>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</si>
  <si>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</si>
  <si>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</si>
  <si>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</si>
  <si>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</si>
  <si>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</si>
  <si>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</si>
  <si>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</si>
  <si>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</si>
  <si>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</si>
  <si>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</si>
  <si>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</si>
  <si>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</si>
  <si>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</si>
  <si>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</si>
  <si>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</si>
  <si>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</si>
  <si>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</si>
  <si>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</si>
  <si>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</si>
  <si>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</si>
  <si>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</si>
  <si>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</si>
  <si>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</si>
  <si>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</si>
  <si>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</si>
  <si>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</si>
  <si>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</si>
  <si>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</si>
  <si>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</si>
  <si>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</si>
  <si>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</si>
  <si>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</si>
  <si>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</si>
  <si>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</si>
  <si>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</si>
  <si>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</si>
  <si>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</si>
  <si>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</si>
  <si>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</si>
  <si>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</si>
  <si>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</si>
  <si>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</si>
  <si>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</si>
  <si>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</si>
  <si>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</si>
  <si>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</si>
  <si>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</si>
  <si>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</si>
  <si>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</si>
  <si>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</si>
  <si>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</si>
  <si>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</si>
  <si>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</si>
  <si>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</si>
  <si>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</si>
  <si>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</si>
  <si>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</si>
  <si>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</si>
  <si>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</si>
  <si>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</si>
  <si>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</si>
  <si>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</si>
  <si>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</si>
  <si>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</si>
  <si>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</si>
  <si>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</si>
  <si>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</si>
  <si>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</si>
  <si>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</si>
  <si>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</si>
  <si>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</si>
  <si>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</si>
  <si>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</si>
  <si>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</si>
  <si>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</si>
  <si>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</si>
  <si>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</si>
  <si>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</si>
  <si>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</si>
  <si>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</si>
  <si>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</si>
  <si>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</si>
  <si>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</si>
  <si>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</si>
  <si>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</si>
  <si>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</si>
  <si>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</si>
  <si>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</si>
  <si>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</si>
  <si>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</si>
  <si>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</si>
  <si>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</si>
  <si>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</si>
  <si>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</si>
  <si>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</si>
  <si>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</si>
  <si>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</si>
  <si>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</si>
  <si>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</si>
  <si>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</si>
  <si>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</si>
  <si>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</si>
  <si>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</si>
  <si>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</si>
  <si>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</si>
  <si>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</si>
  <si>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</si>
  <si>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</si>
  <si>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</si>
  <si>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</si>
  <si>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</si>
  <si>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</si>
  <si>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</si>
  <si>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</si>
  <si>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</si>
  <si>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</si>
  <si>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</si>
  <si>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</si>
  <si>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</si>
  <si>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</si>
  <si>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</si>
  <si>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</si>
  <si>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</si>
  <si>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</si>
  <si>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</si>
  <si>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</si>
  <si>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</si>
  <si>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</si>
  <si>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</si>
  <si>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</si>
  <si>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</si>
  <si>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</si>
  <si>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</si>
  <si>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</si>
  <si>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</si>
  <si>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</si>
  <si>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</si>
  <si>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</si>
  <si>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</si>
  <si>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</si>
  <si>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</si>
  <si>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</si>
  <si>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</si>
  <si>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</si>
  <si>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</si>
  <si>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</si>
  <si>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</si>
  <si>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</si>
  <si>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</si>
  <si>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</si>
  <si>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</si>
  <si>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</si>
  <si>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</si>
  <si>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</si>
  <si>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</si>
  <si>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</si>
  <si>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</si>
  <si>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</si>
  <si>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</si>
  <si>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</si>
  <si>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</si>
  <si>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</si>
  <si>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</si>
  <si>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</si>
  <si>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</si>
  <si>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</si>
  <si>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</si>
  <si>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</si>
  <si>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</si>
  <si>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</si>
  <si>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</si>
  <si>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</si>
  <si>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</si>
  <si>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</si>
  <si>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</si>
  <si>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</si>
  <si>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</si>
  <si>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</si>
  <si>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</si>
  <si>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</si>
  <si>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</si>
  <si>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</si>
  <si>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</si>
  <si>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</si>
  <si>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</si>
  <si>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</si>
  <si>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</si>
  <si>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</si>
  <si>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</si>
  <si>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</si>
  <si>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</si>
  <si>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</si>
  <si>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</si>
  <si>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</si>
  <si>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</si>
  <si>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</si>
  <si>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</si>
  <si>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</si>
  <si>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</si>
  <si>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</si>
  <si>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</si>
  <si>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</si>
  <si>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</si>
  <si>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</si>
  <si>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</si>
  <si>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</si>
  <si>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</si>
  <si>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</si>
  <si>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</si>
  <si>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</si>
  <si>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</si>
  <si>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</si>
  <si>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</si>
  <si>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</si>
  <si>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</si>
  <si>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</si>
  <si>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</si>
  <si>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</si>
  <si>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</si>
  <si>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</si>
  <si>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</si>
  <si>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</si>
  <si>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</si>
  <si>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</si>
  <si>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</si>
  <si>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</si>
  <si>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</si>
  <si>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</si>
  <si>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</si>
  <si>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</si>
  <si>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</si>
  <si>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</si>
  <si>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</si>
  <si>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</si>
  <si>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</si>
  <si>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</si>
  <si>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</si>
  <si>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</si>
  <si>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</si>
  <si>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</si>
  <si>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</si>
  <si>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</si>
  <si>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</si>
  <si>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</si>
  <si>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</si>
  <si>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</si>
  <si>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</si>
  <si>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</si>
  <si>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</si>
  <si>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</si>
  <si>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</si>
  <si>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</si>
  <si>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</si>
  <si>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</si>
  <si>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</si>
  <si>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</si>
  <si>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</si>
  <si>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</si>
  <si>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</si>
  <si>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</si>
  <si>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</si>
  <si>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</si>
  <si>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</si>
  <si>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</si>
  <si>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</si>
  <si>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</si>
  <si>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</si>
  <si>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</si>
  <si>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</si>
  <si>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</si>
  <si>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</si>
  <si>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</si>
  <si>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</si>
  <si>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</si>
  <si>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</si>
  <si>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</si>
  <si>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</si>
  <si>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</si>
  <si>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</si>
  <si>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</si>
  <si>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</si>
  <si>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</si>
  <si>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</si>
  <si>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</si>
  <si>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</si>
  <si>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</si>
  <si>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</si>
  <si>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</si>
  <si>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</si>
  <si>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</si>
  <si>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</si>
  <si>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</si>
  <si>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</si>
  <si>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</si>
  <si>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</si>
  <si>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</si>
  <si>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</si>
  <si>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</si>
  <si>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</si>
  <si>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</si>
  <si>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</si>
  <si>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</si>
  <si>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</si>
  <si>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</si>
  <si>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</si>
  <si>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</si>
  <si>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</si>
  <si>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</si>
  <si>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</si>
  <si>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</si>
  <si>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</si>
  <si>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</si>
  <si>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</si>
  <si>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</si>
  <si>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</si>
  <si>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</si>
  <si>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</si>
  <si>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</si>
  <si>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</si>
  <si>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</si>
  <si>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</si>
  <si>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</si>
  <si>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</si>
  <si>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</si>
  <si>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</si>
  <si>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</si>
  <si>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</si>
  <si>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</si>
  <si>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</si>
  <si>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</si>
  <si>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</si>
  <si>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</si>
  <si>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</si>
  <si>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</si>
  <si>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</si>
  <si>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</si>
  <si>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</si>
  <si>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</si>
  <si>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</si>
  <si>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</si>
  <si>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</si>
  <si>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</si>
  <si>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</si>
  <si>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</si>
  <si>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</si>
  <si>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</si>
  <si>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</si>
  <si>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</si>
  <si>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</si>
  <si>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</si>
  <si>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</si>
  <si>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</si>
  <si>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</si>
  <si>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</si>
  <si>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</si>
  <si>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</si>
  <si>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</si>
  <si>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</si>
  <si>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</si>
  <si>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</si>
  <si>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</si>
  <si>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</si>
  <si>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</si>
  <si>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</si>
  <si>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</si>
  <si>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</si>
  <si>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</si>
  <si>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</si>
  <si>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</si>
  <si>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</si>
  <si>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</si>
  <si>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</si>
  <si>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</si>
  <si>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</si>
  <si>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</si>
  <si>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</si>
  <si>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</si>
  <si>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</si>
  <si>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</si>
  <si>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</si>
  <si>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</si>
  <si>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</si>
  <si>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</si>
  <si>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</si>
  <si>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</si>
  <si>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</si>
  <si>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</si>
  <si>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</si>
  <si>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</si>
  <si>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</si>
  <si>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</si>
  <si>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</si>
  <si>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</si>
  <si>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</si>
  <si>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</si>
  <si>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</si>
  <si>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</si>
  <si>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</si>
  <si>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</si>
  <si>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</si>
  <si>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</si>
  <si>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</si>
  <si>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</si>
  <si>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</si>
  <si>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</si>
  <si>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</si>
  <si>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</si>
  <si>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</si>
  <si>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</si>
  <si>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</si>
  <si>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</si>
  <si>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</si>
  <si>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</si>
  <si>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</si>
  <si>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</si>
  <si>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</si>
  <si>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</si>
  <si>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</si>
  <si>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</si>
  <si>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</si>
  <si>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</si>
  <si>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</si>
  <si>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</si>
  <si>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</si>
  <si>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</si>
  <si>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</si>
  <si>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</si>
  <si>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</si>
  <si>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</si>
  <si>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</si>
  <si>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</si>
  <si>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</si>
  <si>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</si>
  <si>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</si>
  <si>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</si>
  <si>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</si>
  <si>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</si>
  <si>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</si>
  <si>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</si>
  <si>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</si>
  <si>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</si>
  <si>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</si>
  <si>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</si>
  <si>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</si>
  <si>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</si>
  <si>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</si>
  <si>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</si>
  <si>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</si>
  <si>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</si>
  <si>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</si>
  <si>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</si>
  <si>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</si>
  <si>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</si>
  <si>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</si>
  <si>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</si>
  <si>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</si>
  <si>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</si>
  <si>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</si>
  <si>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</si>
  <si>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</si>
  <si>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</si>
  <si>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</si>
  <si>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</si>
  <si>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</si>
  <si>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</si>
  <si>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</si>
  <si>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</si>
  <si>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</si>
  <si>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</si>
  <si>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</si>
  <si>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</si>
  <si>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</si>
  <si>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</si>
  <si>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</si>
  <si>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</si>
  <si>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</si>
  <si>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</si>
  <si>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</si>
  <si>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</si>
  <si>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</si>
  <si>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</si>
  <si>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</si>
  <si>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</si>
  <si>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</si>
  <si>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</si>
  <si>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</si>
  <si>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</si>
  <si>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</si>
  <si>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</si>
  <si>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</si>
  <si>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</si>
  <si>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</si>
  <si>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</si>
  <si>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</si>
  <si>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</si>
  <si>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</si>
  <si>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</si>
  <si>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</si>
  <si>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</si>
  <si>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</si>
  <si>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</si>
  <si>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</si>
  <si>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</si>
  <si>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</si>
  <si>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</si>
  <si>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</si>
  <si>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</si>
  <si>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</si>
  <si>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</si>
  <si>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</si>
  <si>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</si>
  <si>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</si>
  <si>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</si>
  <si>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</si>
  <si>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</si>
  <si>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</si>
  <si>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</si>
  <si>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</si>
  <si>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</si>
  <si>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</si>
  <si>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</si>
  <si>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</si>
  <si>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</si>
  <si>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</si>
  <si>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</si>
  <si>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</si>
  <si>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</si>
  <si>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</si>
  <si>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</si>
  <si>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</si>
  <si>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</si>
  <si>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</si>
  <si>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</si>
  <si>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</si>
  <si>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</si>
  <si>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</si>
  <si>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</si>
  <si>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</si>
  <si>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</si>
  <si>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</si>
  <si>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</si>
  <si>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</si>
  <si>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</si>
  <si>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</si>
  <si>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</si>
  <si>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</si>
  <si>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</si>
  <si>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</si>
  <si>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</si>
  <si>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</si>
  <si>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</si>
  <si>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</si>
  <si>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</si>
  <si>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</si>
  <si>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</si>
  <si>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</si>
  <si>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</si>
  <si>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</si>
  <si>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</si>
  <si>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</si>
  <si>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</si>
  <si>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</si>
  <si>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</si>
  <si>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</si>
  <si>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</si>
  <si>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</si>
  <si>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</si>
  <si>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</si>
  <si>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</si>
  <si>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</si>
  <si>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</si>
  <si>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</si>
  <si>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</si>
  <si>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</si>
  <si>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</si>
  <si>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</si>
  <si>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</si>
  <si>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</si>
  <si>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</si>
  <si>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</si>
  <si>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</si>
  <si>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</si>
  <si>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</si>
  <si>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</si>
  <si>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</si>
  <si>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</si>
  <si>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</si>
  <si>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</si>
  <si>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</si>
  <si>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</si>
  <si>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</si>
  <si>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</si>
  <si>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</si>
  <si>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</si>
  <si>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</si>
  <si>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</si>
  <si>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</si>
  <si>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</si>
  <si>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</si>
  <si>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</si>
  <si>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</si>
  <si>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</si>
  <si>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</si>
  <si>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</si>
  <si>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</si>
  <si>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</si>
  <si>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</si>
  <si>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</si>
  <si>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</si>
  <si>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</si>
  <si>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</si>
  <si>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</si>
  <si>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</si>
  <si>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</si>
  <si>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</si>
  <si>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</si>
  <si>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</si>
  <si>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</si>
  <si>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</si>
  <si>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</si>
  <si>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</si>
  <si>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</si>
  <si>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</si>
  <si>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</si>
  <si>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</si>
  <si>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</si>
  <si>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</si>
  <si>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</si>
  <si>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</si>
  <si>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</si>
  <si>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</si>
  <si>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</si>
  <si>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</si>
  <si>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</si>
  <si>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</si>
  <si>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</si>
  <si>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</si>
  <si>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</si>
  <si>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</si>
  <si>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</si>
  <si>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</si>
  <si>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</si>
  <si>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</si>
  <si>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</si>
  <si>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</si>
  <si>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</si>
  <si>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</si>
  <si>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</si>
  <si>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</si>
  <si>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</si>
  <si>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</si>
  <si>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</si>
  <si>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</si>
  <si>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</si>
  <si>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</si>
  <si>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</si>
  <si>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</si>
  <si>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</si>
  <si>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</si>
  <si>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</si>
  <si>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</si>
  <si>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</si>
  <si>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</si>
  <si>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</si>
  <si>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</si>
  <si>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</si>
  <si>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</si>
  <si>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</si>
  <si>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</si>
  <si>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</si>
  <si>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</si>
  <si>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</si>
  <si>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</si>
  <si>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</si>
  <si>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</si>
  <si>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</si>
  <si>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</si>
  <si>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</si>
  <si>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</si>
  <si>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</si>
  <si>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</si>
  <si>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</si>
  <si>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</si>
  <si>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</si>
  <si>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</si>
  <si>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</si>
  <si>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</si>
  <si>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</si>
  <si>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</si>
  <si>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</si>
  <si>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</si>
  <si>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</si>
  <si>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</si>
  <si>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</si>
  <si>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</si>
  <si>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</si>
  <si>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</si>
  <si>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</si>
  <si>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</si>
  <si>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</si>
  <si>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</si>
  <si>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</si>
  <si>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</si>
  <si>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</si>
  <si>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</si>
  <si>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</si>
  <si>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</si>
  <si>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</si>
  <si>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</si>
  <si>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</si>
  <si>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</si>
  <si>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</si>
  <si>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</si>
  <si>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</si>
  <si>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</si>
  <si>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</si>
  <si>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</si>
  <si>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</si>
  <si>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</si>
  <si>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</si>
  <si>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</si>
  <si>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</si>
  <si>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</si>
  <si>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</si>
  <si>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</si>
  <si>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</si>
  <si>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</si>
  <si>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</si>
  <si>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</si>
  <si>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</si>
  <si>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</si>
  <si>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</si>
  <si>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</si>
  <si>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</si>
  <si>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</si>
  <si>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</si>
  <si>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</si>
  <si>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</si>
  <si>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</si>
  <si>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</si>
  <si>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</si>
  <si>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</si>
  <si>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</si>
  <si>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</si>
  <si>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</si>
  <si>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</si>
  <si>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</si>
  <si>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</si>
  <si>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</si>
  <si>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</si>
  <si>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</si>
  <si>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</si>
  <si>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</si>
  <si>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</si>
  <si>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</si>
  <si>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</si>
  <si>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</si>
  <si>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</si>
  <si>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</si>
  <si>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</si>
  <si>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</si>
  <si>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</si>
  <si>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</si>
  <si>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</si>
  <si>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</si>
  <si>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</si>
  <si>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</si>
  <si>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</si>
  <si>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</si>
  <si>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</si>
  <si>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</si>
  <si>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</si>
  <si>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</si>
  <si>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</si>
  <si>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</si>
  <si>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</si>
  <si>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</si>
  <si>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</si>
  <si>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</si>
  <si>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</si>
  <si>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</si>
  <si>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</si>
  <si>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</si>
  <si>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</si>
  <si>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</si>
  <si>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</si>
  <si>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</si>
  <si>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</si>
  <si>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</si>
  <si>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</si>
  <si>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</si>
  <si>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</si>
  <si>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</si>
  <si>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</si>
  <si>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</si>
  <si>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</si>
  <si>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</si>
  <si>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</si>
  <si>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</si>
  <si>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</si>
  <si>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</si>
  <si>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</si>
  <si>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</si>
  <si>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</si>
  <si>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</si>
  <si>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</si>
  <si>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</si>
  <si>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</si>
  <si>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</si>
  <si>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</si>
  <si>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</si>
  <si>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</si>
  <si>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</si>
  <si>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</si>
  <si>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</si>
  <si>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</si>
  <si>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</si>
  <si>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</si>
  <si>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</si>
  <si>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</si>
  <si>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</si>
  <si>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</si>
  <si>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</si>
  <si>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</si>
  <si>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</si>
  <si>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</si>
  <si>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</si>
  <si>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</si>
  <si>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</si>
  <si>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</si>
  <si>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</si>
  <si>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</si>
  <si>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</si>
  <si>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</si>
  <si>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</si>
  <si>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</si>
  <si>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</si>
  <si>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</si>
  <si>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</si>
  <si>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</si>
  <si>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</si>
  <si>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</si>
  <si>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</si>
  <si>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</si>
  <si>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</si>
  <si>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</si>
  <si>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</si>
  <si>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</si>
  <si>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</si>
  <si>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</si>
  <si>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</si>
  <si>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</si>
  <si>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</si>
  <si>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</si>
  <si>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</si>
  <si>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</si>
  <si>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</si>
  <si>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</si>
  <si>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</si>
  <si>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</si>
  <si>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</si>
  <si>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</si>
  <si>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</si>
  <si>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</si>
  <si>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</si>
  <si>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</si>
  <si>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</si>
  <si>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</si>
  <si>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</si>
  <si>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</si>
  <si>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</si>
  <si>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</si>
  <si>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</si>
  <si>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</si>
  <si>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</si>
  <si>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</si>
  <si>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</si>
  <si>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</si>
  <si>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</si>
  <si>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</si>
  <si>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</si>
  <si>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</si>
  <si>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</si>
  <si>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</si>
  <si>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</si>
  <si>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</si>
  <si>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</si>
  <si>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</si>
  <si>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</si>
  <si>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</si>
  <si>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</si>
  <si>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</si>
  <si>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</si>
  <si>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</si>
  <si>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</si>
  <si>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</si>
  <si>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</si>
  <si>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</si>
  <si>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</si>
  <si>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</si>
  <si>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</si>
  <si>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</si>
  <si>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</si>
  <si>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</si>
  <si>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</si>
  <si>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</si>
  <si>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</si>
  <si>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</si>
  <si>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</si>
  <si>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</si>
  <si>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</si>
  <si>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</si>
  <si>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</si>
  <si>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</si>
  <si>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</si>
  <si>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</si>
  <si>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</si>
  <si>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</si>
  <si>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</si>
  <si>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</si>
  <si>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</si>
  <si>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</si>
  <si>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</si>
  <si>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</si>
  <si>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</si>
  <si>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</si>
  <si>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</si>
  <si>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</si>
  <si>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</si>
  <si>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</si>
  <si>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</si>
  <si>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</si>
  <si>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</si>
  <si>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</si>
  <si>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</si>
  <si>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</si>
  <si>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</si>
  <si>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</si>
  <si>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</si>
  <si>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</si>
  <si>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</si>
  <si>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</si>
  <si>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</si>
  <si>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</si>
  <si>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</si>
  <si>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</si>
  <si>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</si>
  <si>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</si>
  <si>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</si>
  <si>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</si>
  <si>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</si>
  <si>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</si>
  <si>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</si>
  <si>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</si>
  <si>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</si>
  <si>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</si>
  <si>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</si>
  <si>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</si>
  <si>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</si>
  <si>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</si>
  <si>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</si>
  <si>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</si>
  <si>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</si>
  <si>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</si>
  <si>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</si>
  <si>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</si>
  <si>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</si>
  <si>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</si>
  <si>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</si>
  <si>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</si>
  <si>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</si>
  <si>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</si>
  <si>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</si>
  <si>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</si>
  <si>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</si>
  <si>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</si>
  <si>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</si>
  <si>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</si>
  <si>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</si>
  <si>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</si>
  <si>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</si>
  <si>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</si>
  <si>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</si>
  <si>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</si>
  <si>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</si>
  <si>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</si>
  <si>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</si>
  <si>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</si>
  <si>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</si>
  <si>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</si>
  <si>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</si>
  <si>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</si>
  <si>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</si>
  <si>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</si>
  <si>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</si>
  <si>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</si>
  <si>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</si>
  <si>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</si>
  <si>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</si>
  <si>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</si>
  <si>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</si>
  <si>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</si>
  <si>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</si>
  <si>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</si>
  <si>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</si>
  <si>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</si>
  <si>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</si>
  <si>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</si>
  <si>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</si>
  <si>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</si>
  <si>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</si>
  <si>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</si>
  <si>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</si>
  <si>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</si>
  <si>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</si>
  <si>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</si>
  <si>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</si>
  <si>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</si>
  <si>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</si>
  <si>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</si>
  <si>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</si>
  <si>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</si>
  <si>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</si>
  <si>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</si>
  <si>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</si>
  <si>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</si>
  <si>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</si>
  <si>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</si>
  <si>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</si>
  <si>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</si>
  <si>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</si>
  <si>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</si>
  <si>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</si>
  <si>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</si>
  <si>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</si>
  <si>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</si>
  <si>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</si>
  <si>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</si>
  <si>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</si>
  <si>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</si>
  <si>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</si>
  <si>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</si>
  <si>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</si>
  <si>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</si>
  <si>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</si>
  <si>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</si>
  <si>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</si>
  <si>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</si>
  <si>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</si>
  <si>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</si>
  <si>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</si>
  <si>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</si>
  <si>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</si>
  <si>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</si>
  <si>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</si>
  <si>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</si>
  <si>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</si>
  <si>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</si>
  <si>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</si>
  <si>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</si>
  <si>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</si>
  <si>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</si>
  <si>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</si>
  <si>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</si>
  <si>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</si>
  <si>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</si>
  <si>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</si>
  <si>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</si>
  <si>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</si>
  <si>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</si>
  <si>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</si>
  <si>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</si>
  <si>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</si>
  <si>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</si>
  <si>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</si>
  <si>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</si>
  <si>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</si>
  <si>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</si>
  <si>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</si>
  <si>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</si>
  <si>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</si>
  <si>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</si>
  <si>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</si>
  <si>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</si>
  <si>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</si>
  <si>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</si>
  <si>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</si>
  <si>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</si>
  <si>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</si>
  <si>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</si>
  <si>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</si>
  <si>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</si>
  <si>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</si>
  <si>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</si>
  <si>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</si>
  <si>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</si>
  <si>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</si>
  <si>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</si>
  <si>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</si>
  <si>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</si>
  <si>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</si>
  <si>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</si>
  <si>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</si>
  <si>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</si>
  <si>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</si>
  <si>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</si>
  <si>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</si>
  <si>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</si>
  <si>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</si>
  <si>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</si>
  <si>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</si>
  <si>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</si>
  <si>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</si>
  <si>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</si>
  <si>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</si>
  <si>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</si>
  <si>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</si>
  <si>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</si>
  <si>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</si>
  <si>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</si>
  <si>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</si>
  <si>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</si>
  <si>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</si>
  <si>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</si>
  <si>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</si>
  <si>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</si>
  <si>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</si>
  <si>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</si>
  <si>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</si>
  <si>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</si>
  <si>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</si>
  <si>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</si>
  <si>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</si>
  <si>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</si>
  <si>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</si>
  <si>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</si>
  <si>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</si>
  <si>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</si>
  <si>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</si>
  <si>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</si>
  <si>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</si>
  <si>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</si>
  <si>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</si>
  <si>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</si>
  <si>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</si>
  <si>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</si>
  <si>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</si>
  <si>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</si>
  <si>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</si>
  <si>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</si>
  <si>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</si>
  <si>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</si>
  <si>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</si>
  <si>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</si>
  <si>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</si>
  <si>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</si>
  <si>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</si>
  <si>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</si>
  <si>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</si>
  <si>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</si>
  <si>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</si>
  <si>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</si>
  <si>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</si>
  <si>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</si>
  <si>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</si>
  <si>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</si>
  <si>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</si>
  <si>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</si>
  <si>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</si>
  <si>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</si>
  <si>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</si>
  <si>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</si>
  <si>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</si>
  <si>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</si>
  <si>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</si>
  <si>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</si>
  <si>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</si>
  <si>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</si>
  <si>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</si>
  <si>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</si>
  <si>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</si>
  <si>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</si>
  <si>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</si>
  <si>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</si>
  <si>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</si>
  <si>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</si>
  <si>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</si>
  <si>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</si>
  <si>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</si>
  <si>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</si>
  <si>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</si>
  <si>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</si>
  <si>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</si>
  <si>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</si>
  <si>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</si>
  <si>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</si>
  <si>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</si>
  <si>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</si>
  <si>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</si>
  <si>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</si>
  <si>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</si>
  <si>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</si>
  <si>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</si>
  <si>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</si>
  <si>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</si>
  <si>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</si>
  <si>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</si>
  <si>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</si>
  <si>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</si>
  <si>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</si>
  <si>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</si>
  <si>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</si>
  <si>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</si>
  <si>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</si>
  <si>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</si>
  <si>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</si>
  <si>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</si>
  <si>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</si>
  <si>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</si>
  <si>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</si>
  <si>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</si>
  <si>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</si>
  <si>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</si>
  <si>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</si>
  <si>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</si>
  <si>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</si>
  <si>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</si>
  <si>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</si>
  <si>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</si>
  <si>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</si>
  <si>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</si>
  <si>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</si>
  <si>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</si>
  <si>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</si>
  <si>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</si>
  <si>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</si>
  <si>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</si>
  <si>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</si>
  <si>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</si>
  <si>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</si>
  <si>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</si>
  <si>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</si>
  <si>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</si>
  <si>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</si>
  <si>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</si>
  <si>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</si>
  <si>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</si>
  <si>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</si>
  <si>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</si>
  <si>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</si>
  <si>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</si>
  <si>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</si>
  <si>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</si>
  <si>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</si>
  <si>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</si>
  <si>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</si>
  <si>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</si>
  <si>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</si>
  <si>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</si>
  <si>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</si>
  <si>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</si>
  <si>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</si>
  <si>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</si>
  <si>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</si>
  <si>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</si>
  <si>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</si>
  <si>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</si>
  <si>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</si>
  <si>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</si>
  <si>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</si>
  <si>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</si>
  <si>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</si>
  <si>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</si>
  <si>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</si>
  <si>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</si>
  <si>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</si>
  <si>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</si>
  <si>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</si>
  <si>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</si>
  <si>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</si>
  <si>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</si>
  <si>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</si>
  <si>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</si>
  <si>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</si>
  <si>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</si>
  <si>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</si>
  <si>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</si>
  <si>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</si>
  <si>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</si>
  <si>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</si>
  <si>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</si>
  <si>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</si>
  <si>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</si>
  <si>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</si>
  <si>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</si>
  <si>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</si>
  <si>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</si>
  <si>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</si>
  <si>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</si>
  <si>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</si>
  <si>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</si>
  <si>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</si>
  <si>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</si>
  <si>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</si>
  <si>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</si>
  <si>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</si>
  <si>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</si>
  <si>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</si>
  <si>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</si>
  <si>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</si>
  <si>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</si>
  <si>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</si>
  <si>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</si>
  <si>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</si>
  <si>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</si>
  <si>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</si>
  <si>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</si>
  <si>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</si>
  <si>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</si>
  <si>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</si>
  <si>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</si>
  <si>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</si>
  <si>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</si>
  <si>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</si>
  <si>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</si>
  <si>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</si>
  <si>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</si>
  <si>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</si>
  <si>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</si>
  <si>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</si>
  <si>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</si>
  <si>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</si>
  <si>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</si>
  <si>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</si>
  <si>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</si>
  <si>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</si>
  <si>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</si>
  <si>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</si>
  <si>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</si>
  <si>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</si>
  <si>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</si>
  <si>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</si>
  <si>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</si>
  <si>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</si>
  <si>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</si>
  <si>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</si>
  <si>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</si>
  <si>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</si>
  <si>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</si>
  <si>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</si>
  <si>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</si>
  <si>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</si>
  <si>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</si>
  <si>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</si>
  <si>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</si>
  <si>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</si>
  <si>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</si>
  <si>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</si>
  <si>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</si>
  <si>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</si>
  <si>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</si>
  <si>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</si>
  <si>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</si>
  <si>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</si>
  <si>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</si>
  <si>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</si>
  <si>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</si>
  <si>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</si>
  <si>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</si>
  <si>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</si>
  <si>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</si>
  <si>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</si>
  <si>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</si>
  <si>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</si>
  <si>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</si>
  <si>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</si>
  <si>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</si>
  <si>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</si>
  <si>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</si>
  <si>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</si>
  <si>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</si>
  <si>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</si>
  <si>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</si>
  <si>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</si>
  <si>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</si>
  <si>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</si>
  <si>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</si>
  <si>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</si>
  <si>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</si>
  <si>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</si>
  <si>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</si>
  <si>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</si>
  <si>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</si>
  <si>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</si>
  <si>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</si>
  <si>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</si>
  <si>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</si>
  <si>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</si>
  <si>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</si>
  <si>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</si>
  <si>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</si>
  <si>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</si>
  <si>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</si>
  <si>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</si>
  <si>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</si>
  <si>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</si>
  <si>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</si>
  <si>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</si>
  <si>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</si>
  <si>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</si>
  <si>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</si>
  <si>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</si>
  <si>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</si>
  <si>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</si>
  <si>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</si>
  <si>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</si>
  <si>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</si>
  <si>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</si>
  <si>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</si>
  <si>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</si>
  <si>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</si>
  <si>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</si>
  <si>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</si>
  <si>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</si>
  <si>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</si>
  <si>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</si>
  <si>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</si>
  <si>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</si>
  <si>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</si>
  <si>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</si>
  <si>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</si>
  <si>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</si>
  <si>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</si>
  <si>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</si>
  <si>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</si>
  <si>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</si>
  <si>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</si>
  <si>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</si>
  <si>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</si>
  <si>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</si>
  <si>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</si>
  <si>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</si>
  <si>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</si>
  <si>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</si>
  <si>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</si>
  <si>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</si>
  <si>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</si>
  <si>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</si>
  <si>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</si>
  <si>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</si>
  <si>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</si>
  <si>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</si>
  <si>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</si>
  <si>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</si>
  <si>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</si>
  <si>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</si>
  <si>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</si>
  <si>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</si>
  <si>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</si>
  <si>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</si>
  <si>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</si>
  <si>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</si>
  <si>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</si>
  <si>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</si>
  <si>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</si>
  <si>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</si>
  <si>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</si>
  <si>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</si>
  <si>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</si>
  <si>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</si>
  <si>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</si>
  <si>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</si>
  <si>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</si>
  <si>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</si>
  <si>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</si>
  <si>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</si>
  <si>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</si>
  <si>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</si>
  <si>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</si>
  <si>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</si>
  <si>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</si>
  <si>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</si>
  <si>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</si>
  <si>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</si>
  <si>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</si>
  <si>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</si>
  <si>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</si>
  <si>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</si>
  <si>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</si>
  <si>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</si>
  <si>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</si>
  <si>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</si>
  <si>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</si>
  <si>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</si>
  <si>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</si>
  <si>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</si>
  <si>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</si>
  <si>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</si>
  <si>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</si>
  <si>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</si>
  <si>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</si>
  <si>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</si>
  <si>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</si>
  <si>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</si>
  <si>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</si>
  <si>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</si>
  <si>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</si>
  <si>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</si>
  <si>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</si>
  <si>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</si>
  <si>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</si>
  <si>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</si>
  <si>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</si>
  <si>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</si>
  <si>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</si>
  <si>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</si>
  <si>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</si>
  <si>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</si>
  <si>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</si>
  <si>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</si>
  <si>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</si>
  <si>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</si>
  <si>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</si>
  <si>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</si>
  <si>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</si>
  <si>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</si>
  <si>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</si>
  <si>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</si>
  <si>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</si>
  <si>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</si>
  <si>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</si>
  <si>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</si>
  <si>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</si>
  <si>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</si>
  <si>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</si>
  <si>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</si>
  <si>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</si>
  <si>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</si>
  <si>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</si>
  <si>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</si>
  <si>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</si>
  <si>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</si>
  <si>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</si>
  <si>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</si>
  <si>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</si>
  <si>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</si>
  <si>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</si>
  <si>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</si>
  <si>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</si>
  <si>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</si>
  <si>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</si>
  <si>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</si>
  <si>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</si>
  <si>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</si>
  <si>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</si>
  <si>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</si>
  <si>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</si>
  <si>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</si>
  <si>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</si>
  <si>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</si>
  <si>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</si>
  <si>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</si>
  <si>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</si>
  <si>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</si>
  <si>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</si>
  <si>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</si>
  <si>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</si>
  <si>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</si>
  <si>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</si>
  <si>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</si>
  <si>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</si>
  <si>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</si>
  <si>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</si>
  <si>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</si>
  <si>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</si>
  <si>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</si>
  <si>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</si>
  <si>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</si>
  <si>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</si>
  <si>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</si>
  <si>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</si>
  <si>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</si>
  <si>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</si>
  <si>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</si>
  <si>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</si>
  <si>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</si>
  <si>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</si>
  <si>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</si>
  <si>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</si>
  <si>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</si>
  <si>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</si>
  <si>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</si>
  <si>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</si>
  <si>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</si>
  <si>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</si>
  <si>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</si>
  <si>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</si>
  <si>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</si>
  <si>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</si>
  <si>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</si>
  <si>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</si>
  <si>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</si>
  <si>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</si>
  <si>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</si>
  <si>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</si>
  <si>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</si>
  <si>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</si>
  <si>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</si>
  <si>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</si>
  <si>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</si>
  <si>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</si>
  <si>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</si>
  <si>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</si>
  <si>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</si>
  <si>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</si>
  <si>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</si>
  <si>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</si>
  <si>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</si>
  <si>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</si>
  <si>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</si>
  <si>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</si>
  <si>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</si>
  <si>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</si>
  <si>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</si>
  <si>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</si>
  <si>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</si>
  <si>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</si>
  <si>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</si>
  <si>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</si>
  <si>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</si>
  <si>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</si>
  <si>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</si>
  <si>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</si>
  <si>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</si>
  <si>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</si>
  <si>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</si>
  <si>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</si>
  <si>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</si>
  <si>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</si>
  <si>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</si>
  <si>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</si>
  <si>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</si>
  <si>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</si>
  <si>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</si>
  <si>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</si>
  <si>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</si>
  <si>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</si>
  <si>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</si>
  <si>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</si>
  <si>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</si>
  <si>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</si>
  <si>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</si>
  <si>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</si>
  <si>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</si>
  <si>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</si>
  <si>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</si>
  <si>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</si>
  <si>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</si>
  <si>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</si>
  <si>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</si>
  <si>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</si>
  <si>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</si>
  <si>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</si>
  <si>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</si>
  <si>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</si>
  <si>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</si>
  <si>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</si>
  <si>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</si>
  <si>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</si>
  <si>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</si>
  <si>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</si>
  <si>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</si>
  <si>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</si>
  <si>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</si>
  <si>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</si>
  <si>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</si>
  <si>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</si>
  <si>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</si>
  <si>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</si>
  <si>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</si>
  <si>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</si>
  <si>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</si>
  <si>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</si>
  <si>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</si>
  <si>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</si>
  <si>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</si>
  <si>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</si>
  <si>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</si>
  <si>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</si>
  <si>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</si>
  <si>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</si>
  <si>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</si>
  <si>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</si>
  <si>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</si>
  <si>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</si>
  <si>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</si>
  <si>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</si>
  <si>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</si>
  <si>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</si>
  <si>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</si>
  <si>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</si>
  <si>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</si>
  <si>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</si>
  <si>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</si>
  <si>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</si>
  <si>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</si>
  <si>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</si>
  <si>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</si>
  <si>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</si>
  <si>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</si>
  <si>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</si>
  <si>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</si>
  <si>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</si>
  <si>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</si>
  <si>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</si>
  <si>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</si>
  <si>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</si>
  <si>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</si>
  <si>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</si>
  <si>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</si>
  <si>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</si>
  <si>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</si>
  <si>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</si>
  <si>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</si>
  <si>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</si>
  <si>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</si>
  <si>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</si>
  <si>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</si>
  <si>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</si>
  <si>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</si>
  <si>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</si>
  <si>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</si>
  <si>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</si>
  <si>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</si>
  <si>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</si>
  <si>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</si>
  <si>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</si>
  <si>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</si>
  <si>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</si>
  <si>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</si>
  <si>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</si>
  <si>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</si>
  <si>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</si>
  <si>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</si>
  <si>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</si>
  <si>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</si>
  <si>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</si>
  <si>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</si>
  <si>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</si>
  <si>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</si>
  <si>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</si>
  <si>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</si>
  <si>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</si>
  <si>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</si>
  <si>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</si>
  <si>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</si>
  <si>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</si>
  <si>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</si>
  <si>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</si>
  <si>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</si>
  <si>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</si>
  <si>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</si>
  <si>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</si>
  <si>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</si>
  <si>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</si>
  <si>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</si>
  <si>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</si>
  <si>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</si>
  <si>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</si>
  <si>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</si>
  <si>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</si>
  <si>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</si>
  <si>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</si>
  <si>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</si>
  <si>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</si>
  <si>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</si>
  <si>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</si>
  <si>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</si>
  <si>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</si>
  <si>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</si>
  <si>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</si>
  <si>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</si>
  <si>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</si>
  <si>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</si>
  <si>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</si>
  <si>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</si>
  <si>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</si>
  <si>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</si>
  <si>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</si>
  <si>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</si>
  <si>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</si>
  <si>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</si>
  <si>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</si>
  <si>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</si>
  <si>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</si>
  <si>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</si>
  <si>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</si>
  <si>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</si>
  <si>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</si>
  <si>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</si>
  <si>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</si>
  <si>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</si>
  <si>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</si>
  <si>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</si>
  <si>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</si>
  <si>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</si>
  <si>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</si>
  <si>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</si>
  <si>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</si>
  <si>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</si>
  <si>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</si>
  <si>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</si>
  <si>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</si>
  <si>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</si>
  <si>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</si>
  <si>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</si>
  <si>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</si>
  <si>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</si>
  <si>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</si>
  <si>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</si>
  <si>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</si>
  <si>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</si>
  <si>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</si>
  <si>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</si>
  <si>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</si>
  <si>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</si>
  <si>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</si>
  <si>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</si>
  <si>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</si>
  <si>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</si>
  <si>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</si>
  <si>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</si>
  <si>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</si>
  <si>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</si>
  <si>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</si>
  <si>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</si>
  <si>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</si>
  <si>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</si>
  <si>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</si>
  <si>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</si>
  <si>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</si>
  <si>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</si>
  <si>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</si>
  <si>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</si>
  <si>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</si>
  <si>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</si>
  <si>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</si>
  <si>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</si>
  <si>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</si>
  <si>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</si>
  <si>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</si>
  <si>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</si>
  <si>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</si>
  <si>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</si>
  <si>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</si>
  <si>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</si>
  <si>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</si>
  <si>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</si>
  <si>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</si>
  <si>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</si>
  <si>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</si>
  <si>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</si>
  <si>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</si>
  <si>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</si>
  <si>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</si>
  <si>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</si>
  <si>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</si>
  <si>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</si>
  <si>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</si>
  <si>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</si>
  <si>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</si>
  <si>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</si>
  <si>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</si>
  <si>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</si>
  <si>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</si>
  <si>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</si>
  <si>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</si>
  <si>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</si>
  <si>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</si>
  <si>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</si>
  <si>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</si>
  <si>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</si>
  <si>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</si>
  <si>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</si>
  <si>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</si>
  <si>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</si>
  <si>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</si>
  <si>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</si>
  <si>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</si>
  <si>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</si>
  <si>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</si>
  <si>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</si>
  <si>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</si>
  <si>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</si>
  <si>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</si>
  <si>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</si>
  <si>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</si>
  <si>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</si>
  <si>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</si>
  <si>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</si>
  <si>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</si>
  <si>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</si>
  <si>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</si>
  <si>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</si>
  <si>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</si>
  <si>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</si>
  <si>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</si>
  <si>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</si>
  <si>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</si>
  <si>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</si>
  <si>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</si>
  <si>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</si>
  <si>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</si>
  <si>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</si>
  <si>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</si>
  <si>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</si>
  <si>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</si>
  <si>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</si>
  <si>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</si>
  <si>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</si>
  <si>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</si>
  <si>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</si>
  <si>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</si>
  <si>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</si>
  <si>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</si>
  <si>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</si>
  <si>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</si>
  <si>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</si>
  <si>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</si>
  <si>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</si>
  <si>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</si>
  <si>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</si>
  <si>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</si>
  <si>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</si>
  <si>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</si>
  <si>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</si>
  <si>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</si>
  <si>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</si>
  <si>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</si>
  <si>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</si>
  <si>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</si>
  <si>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</si>
  <si>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</si>
  <si>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</si>
  <si>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</si>
  <si>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</si>
  <si>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</si>
  <si>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</si>
  <si>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</si>
  <si>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</si>
  <si>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</si>
  <si>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</si>
  <si>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</si>
  <si>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</si>
  <si>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</si>
  <si>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</si>
  <si>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</si>
  <si>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</si>
  <si>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</si>
  <si>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</si>
  <si>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</si>
  <si>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</si>
  <si>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</si>
  <si>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</si>
  <si>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</si>
  <si>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</si>
  <si>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</si>
  <si>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</si>
  <si>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</si>
  <si>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</si>
  <si>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</si>
  <si>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</si>
  <si>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</si>
  <si>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</si>
  <si>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</si>
  <si>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</si>
  <si>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</si>
  <si>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</si>
  <si>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</si>
  <si>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</si>
  <si>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</si>
  <si>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</si>
  <si>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</si>
  <si>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</si>
  <si>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</si>
  <si>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</si>
  <si>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</si>
  <si>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</si>
  <si>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</si>
  <si>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</si>
  <si>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</si>
  <si>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</si>
  <si>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</si>
  <si>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</si>
  <si>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</si>
  <si>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</si>
  <si>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</si>
  <si>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</si>
  <si>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</si>
  <si>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</si>
  <si>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</si>
  <si>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</si>
  <si>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</si>
  <si>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</si>
  <si>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</si>
  <si>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</si>
  <si>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</si>
  <si>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</si>
  <si>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</si>
  <si>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</si>
  <si>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</si>
  <si>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</si>
  <si>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</si>
  <si>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</si>
  <si>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</si>
  <si>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</si>
  <si>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</si>
  <si>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</si>
  <si>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</si>
  <si>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</si>
  <si>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</si>
  <si>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</si>
  <si>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</si>
  <si>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</si>
  <si>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</si>
  <si>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</si>
  <si>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</si>
  <si>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</si>
  <si>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</si>
  <si>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</si>
  <si>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</si>
  <si>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</si>
  <si>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</si>
  <si>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</si>
  <si>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</si>
  <si>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</si>
  <si>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</si>
  <si>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</si>
  <si>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</si>
  <si>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</si>
  <si>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</si>
  <si>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</si>
  <si>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</si>
  <si>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</si>
  <si>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</si>
  <si>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</si>
  <si>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</si>
  <si>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</si>
  <si>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</si>
  <si>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</si>
  <si>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</si>
  <si>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</si>
  <si>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</si>
  <si>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</si>
  <si>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</si>
  <si>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</si>
  <si>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</si>
  <si>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</si>
  <si>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</si>
  <si>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</si>
  <si>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</si>
  <si>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</si>
  <si>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</si>
  <si>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</si>
  <si>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</si>
  <si>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</si>
  <si>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</si>
  <si>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</si>
  <si>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</si>
  <si>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</si>
  <si>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</si>
  <si>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</si>
  <si>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</si>
  <si>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</si>
  <si>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</si>
  <si>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</si>
  <si>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</si>
  <si>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</si>
  <si>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</si>
  <si>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</si>
  <si>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</si>
  <si>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</si>
  <si>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</si>
  <si>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</si>
  <si>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</si>
  <si>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</si>
  <si>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</si>
  <si>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</si>
  <si>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</si>
  <si>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</si>
  <si>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</si>
  <si>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</si>
  <si>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</si>
  <si>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</si>
  <si>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</si>
  <si>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</si>
  <si>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</si>
  <si>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</si>
  <si>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</si>
  <si>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</si>
  <si>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</si>
  <si>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</si>
  <si>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</si>
  <si>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</si>
  <si>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</si>
  <si>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</si>
  <si>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</si>
  <si>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</si>
  <si>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</si>
  <si>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</si>
  <si>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</si>
  <si>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</si>
  <si>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</si>
  <si>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</si>
  <si>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</si>
  <si>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</si>
  <si>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</si>
  <si>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</si>
  <si>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</si>
  <si>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</si>
  <si>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</si>
  <si>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</si>
  <si>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</si>
  <si>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</si>
  <si>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</si>
  <si>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</si>
  <si>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</si>
  <si>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</si>
  <si>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</si>
  <si>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</si>
  <si>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</si>
  <si>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</si>
  <si>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</si>
  <si>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</si>
  <si>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</si>
  <si>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</si>
  <si>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</si>
  <si>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</si>
  <si>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</si>
  <si>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</si>
  <si>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</si>
  <si>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</si>
  <si>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</si>
  <si>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</si>
  <si>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</si>
  <si>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</si>
  <si>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</si>
  <si>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</si>
  <si>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</si>
  <si>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</si>
  <si>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</si>
  <si>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</si>
  <si>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</si>
  <si>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</si>
  <si>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</si>
  <si>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</si>
  <si>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</si>
  <si>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</si>
  <si>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</si>
  <si>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</si>
  <si>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</si>
  <si>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</si>
  <si>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</si>
  <si>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</si>
  <si>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</si>
  <si>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</si>
  <si>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</si>
  <si>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</si>
  <si>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</si>
  <si>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</si>
  <si>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</si>
  <si>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</si>
  <si>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</si>
  <si>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</si>
  <si>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</si>
  <si>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</si>
  <si>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</si>
  <si>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</si>
  <si>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</si>
  <si>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</si>
  <si>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</si>
  <si>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</si>
  <si>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</si>
  <si>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</si>
  <si>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</si>
  <si>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</si>
  <si>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</si>
  <si>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</si>
  <si>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</si>
  <si>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</si>
  <si>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</si>
  <si>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</si>
  <si>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</si>
  <si>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</si>
  <si>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</si>
  <si>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</si>
  <si>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</si>
  <si>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</si>
  <si>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</si>
  <si>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</si>
  <si>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</si>
  <si>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</si>
  <si>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</si>
  <si>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</si>
  <si>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</si>
  <si>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</si>
  <si>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</si>
  <si>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</si>
  <si>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</si>
  <si>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</si>
  <si>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</si>
  <si>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</si>
  <si>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</si>
  <si>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</si>
  <si>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</si>
  <si>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</si>
  <si>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</si>
  <si>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</si>
  <si>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</si>
  <si>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</si>
  <si>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</si>
  <si>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</si>
  <si>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</si>
  <si>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</si>
  <si>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</si>
  <si>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</si>
  <si>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</si>
  <si>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</si>
  <si>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</si>
  <si>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</si>
  <si>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</si>
  <si>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</si>
  <si>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</si>
  <si>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</si>
  <si>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</si>
  <si>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</si>
  <si>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</si>
  <si>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</si>
  <si>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</si>
  <si>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</si>
  <si>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</si>
  <si>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</si>
  <si>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</si>
  <si>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</si>
  <si>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</si>
  <si>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</si>
  <si>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</si>
  <si>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</si>
  <si>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</si>
  <si>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</si>
  <si>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</si>
  <si>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</si>
  <si>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</si>
  <si>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</si>
  <si>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</si>
  <si>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</si>
  <si>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</si>
  <si>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</si>
  <si>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</si>
  <si>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</si>
  <si>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</si>
  <si>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</si>
  <si>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</si>
  <si>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</si>
  <si>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</si>
  <si>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</si>
  <si>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</si>
  <si>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</si>
  <si>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</si>
  <si>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</si>
  <si>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</si>
  <si>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</si>
  <si>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</si>
  <si>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</si>
  <si>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</si>
  <si>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</si>
  <si>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</si>
  <si>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</si>
  <si>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</si>
  <si>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</si>
  <si>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</si>
  <si>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</si>
  <si>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</si>
  <si>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</si>
  <si>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</si>
  <si>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</si>
  <si>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</si>
  <si>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</si>
  <si>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</si>
  <si>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</si>
  <si>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</si>
  <si>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</si>
  <si>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</si>
  <si>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</si>
  <si>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</si>
  <si>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</si>
  <si>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</si>
  <si>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</si>
  <si>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</si>
  <si>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</si>
  <si>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</si>
  <si>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</si>
  <si>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</si>
  <si>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</si>
  <si>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</si>
  <si>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</si>
  <si>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</si>
  <si>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</si>
  <si>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</si>
  <si>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</si>
  <si>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</si>
  <si>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</si>
  <si>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</si>
  <si>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</si>
  <si>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</si>
  <si>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</si>
  <si>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</si>
  <si>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</si>
  <si>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</si>
  <si>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</si>
  <si>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</si>
  <si>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</si>
  <si>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</si>
  <si>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</si>
  <si>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</si>
  <si>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</si>
  <si>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</si>
  <si>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</si>
  <si>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</si>
  <si>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</si>
  <si>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</si>
  <si>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</si>
  <si>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</si>
  <si>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</si>
  <si>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</si>
  <si>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</si>
  <si>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</si>
  <si>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</si>
  <si>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</si>
  <si>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</si>
  <si>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</si>
  <si>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</si>
  <si>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</si>
  <si>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</si>
  <si>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</si>
  <si>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</si>
  <si>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</si>
  <si>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</si>
  <si>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</si>
  <si>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</si>
  <si>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</si>
  <si>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</si>
  <si>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</si>
  <si>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</si>
  <si>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</si>
  <si>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</si>
  <si>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</si>
  <si>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</si>
  <si>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</si>
  <si>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</si>
  <si>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</si>
  <si>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</si>
  <si>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</si>
  <si>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</si>
  <si>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</si>
  <si>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</si>
  <si>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</si>
  <si>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</si>
  <si>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</si>
  <si>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</si>
  <si>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</si>
  <si>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</si>
  <si>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</si>
  <si>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</si>
  <si>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</si>
  <si>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</si>
  <si>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</si>
  <si>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</si>
  <si>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</si>
  <si>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</si>
  <si>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</si>
  <si>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</si>
  <si>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</si>
  <si>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</si>
  <si>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</si>
  <si>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</si>
  <si>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</si>
  <si>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</si>
  <si>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</si>
  <si>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</si>
  <si>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</si>
  <si>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</si>
  <si>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</si>
  <si>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</si>
  <si>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</si>
  <si>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</si>
  <si>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</si>
  <si>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</si>
  <si>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</si>
  <si>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</si>
  <si>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</si>
  <si>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</si>
  <si>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</si>
  <si>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</si>
  <si>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</si>
  <si>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</si>
  <si>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</si>
  <si>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</si>
  <si>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</si>
  <si>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</si>
  <si>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</si>
  <si>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</si>
  <si>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</si>
  <si>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</si>
  <si>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</si>
  <si>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</si>
  <si>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</si>
  <si>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</si>
  <si>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</si>
  <si>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</si>
  <si>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</si>
  <si>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</si>
  <si>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</si>
  <si>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</si>
  <si>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</si>
  <si>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</si>
  <si>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</si>
  <si>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</si>
  <si>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</si>
  <si>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</si>
  <si>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</si>
  <si>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</si>
  <si>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</si>
  <si>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</si>
  <si>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</si>
  <si>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</si>
  <si>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</si>
  <si>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</si>
  <si>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</si>
  <si>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</si>
  <si>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</si>
  <si>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</si>
  <si>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</si>
  <si>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</si>
  <si>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</si>
  <si>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</si>
  <si>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</si>
  <si>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</si>
  <si>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</si>
  <si>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</si>
  <si>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</si>
  <si>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</si>
  <si>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</si>
  <si>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</si>
  <si>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</si>
  <si>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</si>
  <si>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</si>
  <si>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</si>
  <si>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</si>
  <si>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</si>
  <si>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</si>
  <si>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</si>
  <si>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</si>
  <si>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</si>
  <si>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</si>
  <si>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</si>
  <si>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</si>
  <si>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</si>
  <si>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</si>
  <si>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</si>
  <si>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</si>
  <si>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</si>
  <si>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</si>
  <si>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</si>
  <si>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</si>
  <si>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</si>
  <si>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</si>
  <si>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</si>
  <si>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</si>
  <si>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</si>
  <si>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</si>
  <si>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</si>
  <si>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</si>
  <si>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</si>
  <si>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</si>
  <si>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</si>
  <si>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</si>
  <si>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</si>
  <si>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</si>
  <si>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</si>
  <si>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</si>
  <si>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</si>
  <si>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</si>
  <si>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</si>
  <si>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</si>
  <si>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</si>
  <si>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</si>
  <si>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</si>
  <si>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</si>
  <si>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</si>
  <si>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</si>
  <si>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</si>
  <si>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</si>
  <si>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</si>
  <si>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</si>
  <si>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</si>
  <si>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</si>
  <si>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</si>
  <si>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</si>
  <si>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</si>
  <si>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</si>
  <si>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</si>
  <si>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</si>
  <si>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</si>
  <si>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</si>
  <si>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</si>
  <si>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</si>
  <si>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</si>
  <si>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</si>
  <si>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</si>
  <si>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</si>
  <si>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</si>
  <si>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</si>
  <si>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</si>
  <si>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</si>
  <si>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</si>
  <si>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</si>
  <si>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</si>
  <si>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</si>
  <si>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</si>
  <si>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</si>
  <si>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</si>
  <si>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</si>
  <si>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</si>
  <si>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</si>
  <si>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</si>
  <si>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</si>
  <si>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</si>
  <si>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</si>
  <si>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</si>
  <si>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</si>
  <si>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</si>
  <si>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</si>
  <si>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</si>
  <si>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</si>
  <si>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</si>
  <si>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</si>
  <si>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</si>
  <si>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</si>
  <si>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</si>
  <si>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</si>
  <si>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</si>
  <si>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</si>
  <si>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</si>
  <si>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</si>
  <si>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</si>
  <si>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</si>
  <si>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</si>
  <si>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</si>
  <si>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</si>
  <si>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</si>
  <si>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</si>
  <si>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</si>
  <si>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</si>
  <si>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</si>
  <si>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</si>
  <si>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</si>
  <si>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</si>
  <si>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</si>
  <si>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</si>
  <si>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</si>
  <si>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</si>
  <si>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</si>
  <si>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</si>
  <si>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</si>
  <si>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</si>
  <si>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</si>
  <si>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</si>
  <si>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</si>
  <si>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</si>
  <si>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</si>
  <si>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</si>
  <si>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</si>
  <si>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</si>
  <si>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</si>
  <si>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</si>
  <si>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</si>
  <si>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</si>
  <si>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</si>
  <si>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</si>
  <si>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</si>
  <si>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</si>
  <si>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</si>
  <si>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</si>
  <si>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</si>
  <si>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</si>
  <si>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</si>
  <si>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</si>
  <si>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</si>
  <si>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</si>
  <si>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</si>
  <si>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</si>
  <si>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</si>
  <si>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</si>
  <si>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</si>
  <si>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</si>
  <si>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</si>
  <si>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</si>
  <si>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</si>
  <si>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</si>
  <si>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</si>
  <si>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</si>
  <si>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</si>
  <si>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</si>
  <si>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</si>
  <si>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</si>
  <si>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</si>
  <si>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</si>
  <si>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</si>
  <si>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</si>
  <si>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</si>
  <si>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</si>
  <si>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</si>
  <si>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</si>
  <si>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</si>
  <si>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</si>
  <si>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</si>
  <si>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</si>
  <si>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</si>
  <si>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</si>
  <si>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</si>
  <si>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</si>
  <si>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</si>
  <si>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</si>
  <si>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</si>
  <si>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</si>
  <si>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</si>
  <si>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</si>
  <si>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</si>
  <si>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</si>
  <si>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</si>
  <si>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</si>
  <si>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</si>
  <si>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</si>
  <si>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</si>
  <si>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</si>
  <si>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</si>
  <si>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</si>
  <si>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</si>
  <si>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</si>
  <si>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</si>
  <si>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</si>
  <si>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</si>
  <si>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</si>
  <si>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</si>
  <si>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</si>
  <si>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</si>
  <si>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</si>
  <si>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</si>
  <si>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</si>
  <si>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</si>
  <si>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</si>
  <si>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</si>
  <si>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</si>
  <si>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</si>
  <si>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</si>
  <si>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</si>
  <si>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</si>
  <si>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</si>
  <si>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</si>
  <si>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</si>
  <si>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</si>
  <si>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</si>
  <si>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</si>
  <si>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</si>
  <si>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</si>
  <si>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</si>
  <si>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</si>
  <si>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</si>
  <si>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</si>
  <si>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</si>
  <si>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</si>
  <si>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</si>
  <si>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</si>
  <si>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</si>
  <si>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</si>
  <si>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</si>
  <si>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</si>
  <si>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</si>
  <si>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</si>
  <si>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</si>
  <si>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</si>
  <si>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</si>
  <si>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</si>
  <si>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</si>
  <si>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</si>
  <si>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</si>
  <si>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</si>
  <si>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</si>
  <si>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</si>
  <si>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</si>
  <si>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</si>
  <si>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</si>
  <si>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</si>
  <si>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</si>
  <si>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</si>
  <si>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</si>
  <si>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</si>
  <si>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</si>
  <si>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</si>
  <si>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</si>
  <si>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</si>
  <si>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</si>
  <si>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</si>
  <si>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</si>
  <si>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</si>
  <si>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</si>
  <si>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</si>
  <si>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</si>
  <si>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</si>
  <si>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</si>
  <si>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</si>
  <si>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</si>
  <si>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</si>
  <si>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</si>
  <si>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</si>
  <si>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</si>
  <si>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</si>
  <si>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</si>
  <si>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</si>
  <si>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</si>
  <si>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</si>
  <si>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</si>
  <si>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</si>
  <si>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</si>
  <si>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</si>
  <si>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</si>
  <si>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</si>
  <si>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</si>
  <si>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</si>
  <si>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</si>
  <si>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</si>
  <si>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</si>
  <si>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</si>
  <si>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</si>
  <si>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</si>
  <si>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</si>
  <si>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</si>
  <si>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</si>
  <si>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</si>
  <si>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</si>
  <si>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</si>
  <si>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</si>
  <si>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</si>
  <si>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</si>
  <si>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</si>
  <si>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</si>
  <si>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</si>
  <si>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</si>
  <si>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</si>
  <si>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</si>
  <si>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</si>
  <si>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</si>
  <si>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</si>
  <si>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</si>
  <si>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</si>
  <si>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</si>
  <si>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</si>
  <si>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</si>
  <si>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</si>
  <si>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</si>
  <si>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</si>
  <si>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</si>
  <si>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</si>
  <si>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</si>
  <si>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</si>
  <si>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</si>
  <si>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</si>
  <si>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</si>
  <si>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</si>
  <si>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</si>
  <si>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</si>
  <si>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</si>
  <si>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</si>
  <si>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</si>
  <si>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</si>
  <si>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</si>
  <si>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</si>
  <si>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</si>
  <si>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</si>
  <si>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</si>
  <si>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</si>
  <si>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</si>
  <si>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</si>
  <si>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</si>
  <si>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</si>
  <si>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</si>
  <si>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</si>
  <si>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</si>
  <si>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</si>
  <si>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</si>
  <si>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</si>
  <si>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</si>
  <si>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</si>
  <si>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</si>
  <si>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</si>
  <si>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</si>
  <si>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</si>
  <si>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</si>
  <si>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</si>
  <si>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</si>
  <si>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</si>
  <si>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</si>
  <si>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</si>
  <si>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</si>
  <si>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</si>
  <si>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</si>
  <si>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</si>
  <si>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</si>
  <si>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</si>
  <si>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</si>
  <si>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</si>
  <si>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</si>
  <si>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</si>
  <si>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</si>
  <si>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</si>
  <si>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</si>
  <si>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</si>
  <si>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</si>
  <si>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</si>
  <si>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</si>
  <si>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</si>
  <si>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</si>
  <si>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</si>
  <si>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</si>
  <si>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</si>
  <si>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</si>
  <si>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</si>
  <si>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</si>
  <si>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</si>
  <si>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</si>
  <si>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</si>
  <si>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</si>
  <si>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</si>
  <si>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</si>
  <si>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</si>
  <si>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</si>
  <si>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</si>
  <si>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</si>
  <si>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</si>
  <si>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</si>
  <si>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</si>
  <si>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</si>
  <si>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</si>
  <si>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</si>
  <si>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</si>
  <si>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</si>
  <si>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</si>
  <si>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</si>
  <si>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</si>
  <si>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</si>
  <si>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</si>
  <si>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</si>
  <si>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</si>
  <si>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</si>
  <si>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</si>
  <si>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</si>
  <si>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</si>
  <si>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</si>
  <si>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</si>
  <si>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</si>
  <si>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</si>
  <si>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</si>
  <si>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</si>
  <si>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</si>
  <si>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</si>
  <si>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</si>
  <si>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</si>
  <si>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</si>
  <si>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</si>
  <si>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</si>
  <si>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</si>
  <si>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</si>
  <si>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</si>
  <si>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</si>
  <si>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</si>
  <si>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</si>
  <si>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</si>
  <si>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</si>
  <si>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</si>
  <si>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</si>
  <si>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</si>
  <si>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</si>
  <si>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</si>
  <si>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</si>
  <si>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</si>
  <si>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</si>
  <si>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</si>
  <si>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</si>
  <si>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</si>
  <si>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</si>
  <si>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</si>
  <si>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</si>
  <si>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</si>
  <si>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</si>
  <si>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</si>
  <si>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</si>
  <si>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</si>
  <si>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</si>
  <si>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</si>
  <si>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</si>
  <si>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</si>
  <si>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</si>
  <si>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</si>
  <si>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</si>
  <si>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</si>
  <si>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</si>
  <si>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</si>
  <si>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</si>
  <si>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</si>
  <si>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</si>
  <si>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</si>
  <si>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</si>
  <si>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</si>
  <si>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</si>
  <si>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</si>
  <si>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</si>
  <si>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</si>
  <si>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</si>
  <si>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</si>
  <si>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</si>
  <si>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</si>
  <si>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</si>
  <si>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</si>
  <si>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</si>
  <si>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</si>
  <si>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</si>
  <si>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</si>
  <si>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</si>
  <si>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</si>
  <si>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</si>
  <si>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</si>
  <si>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</si>
  <si>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</si>
  <si>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</si>
  <si>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</si>
  <si>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</si>
  <si>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</si>
  <si>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</si>
  <si>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</si>
  <si>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</si>
  <si>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</si>
  <si>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</si>
  <si>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</si>
  <si>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</si>
  <si>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</si>
  <si>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</si>
  <si>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</si>
  <si>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</si>
  <si>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</si>
  <si>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</si>
  <si>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</si>
  <si>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</si>
  <si>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</si>
  <si>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</si>
  <si>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</si>
  <si>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</si>
  <si>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</si>
  <si>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</si>
  <si>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</si>
  <si>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</si>
  <si>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</si>
  <si>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</si>
  <si>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</si>
  <si>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</si>
  <si>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</si>
  <si>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</si>
  <si>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</si>
  <si>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</si>
  <si>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</si>
  <si>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</si>
  <si>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</si>
  <si>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</si>
  <si>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</si>
  <si>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</si>
  <si>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</si>
  <si>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</si>
  <si>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</si>
  <si>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</si>
  <si>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</si>
  <si>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</si>
  <si>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</si>
  <si>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</si>
  <si>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</si>
  <si>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</si>
  <si>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</si>
  <si>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</si>
  <si>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</si>
  <si>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</si>
  <si>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</si>
  <si>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</si>
  <si>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</si>
  <si>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</si>
  <si>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</si>
  <si>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</si>
  <si>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</si>
  <si>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</si>
  <si>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</si>
  <si>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</si>
  <si>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</si>
  <si>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</si>
  <si>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</si>
  <si>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</si>
  <si>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</si>
  <si>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</si>
  <si>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</si>
  <si>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</si>
  <si>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</si>
  <si>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</si>
  <si>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</si>
  <si>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</si>
  <si>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</si>
  <si>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</si>
  <si>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</si>
  <si>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</si>
  <si>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</si>
  <si>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</si>
  <si>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</si>
  <si>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</si>
  <si>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</si>
  <si>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</si>
  <si>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</si>
  <si>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</si>
  <si>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</si>
  <si>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</si>
  <si>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</si>
  <si>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</si>
  <si>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</si>
  <si>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</si>
  <si>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</si>
  <si>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</si>
  <si>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</si>
  <si>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</si>
  <si>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</si>
  <si>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</si>
  <si>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</si>
  <si>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</si>
  <si>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</si>
  <si>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</si>
  <si>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</si>
  <si>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</si>
  <si>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</si>
  <si>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</si>
  <si>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</si>
  <si>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</si>
  <si>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</si>
  <si>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</si>
  <si>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</si>
  <si>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</si>
  <si>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</si>
  <si>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</si>
  <si>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</si>
  <si>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</si>
  <si>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</si>
  <si>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</si>
  <si>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</si>
  <si>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</si>
  <si>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</si>
  <si>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</si>
  <si>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</si>
  <si>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</si>
  <si>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</si>
  <si>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</si>
  <si>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</si>
  <si>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</si>
  <si>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</si>
  <si>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</si>
  <si>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</si>
  <si>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</si>
  <si>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</si>
  <si>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</si>
  <si>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</si>
  <si>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</si>
  <si>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</si>
  <si>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</si>
  <si>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</si>
  <si>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</si>
  <si>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</si>
  <si>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</si>
  <si>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</si>
  <si>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</si>
  <si>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</si>
  <si>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</si>
  <si>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</si>
  <si>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</si>
  <si>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</si>
  <si>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</si>
  <si>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</si>
  <si>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</si>
  <si>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</si>
  <si>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</si>
  <si>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</si>
  <si>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</si>
  <si>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</si>
  <si>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</si>
  <si>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</si>
  <si>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</si>
  <si>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</si>
  <si>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</si>
  <si>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</si>
  <si>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</si>
  <si>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</si>
  <si>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</si>
  <si>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</si>
  <si>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</si>
  <si>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</si>
  <si>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</si>
  <si>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</si>
  <si>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</si>
  <si>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</si>
  <si>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</si>
  <si>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</si>
  <si>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</si>
  <si>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</si>
  <si>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</si>
  <si>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</si>
  <si>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</si>
  <si>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</si>
  <si>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</si>
  <si>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</si>
  <si>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</si>
  <si>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</si>
  <si>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</si>
  <si>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</si>
  <si>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</si>
  <si>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</si>
  <si>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</si>
  <si>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</si>
  <si>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</si>
  <si>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</si>
  <si>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</si>
  <si>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</si>
  <si>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</si>
  <si>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</si>
  <si>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</si>
  <si>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</si>
  <si>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</si>
  <si>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</si>
  <si>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</si>
  <si>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</si>
  <si>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</si>
  <si>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</si>
  <si>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</si>
  <si>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</si>
  <si>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</si>
  <si>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</si>
  <si>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</si>
  <si>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</si>
  <si>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</si>
  <si>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</si>
  <si>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</si>
  <si>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</si>
  <si>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</si>
  <si>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</si>
  <si>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</si>
  <si>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</si>
  <si>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</si>
  <si>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</si>
  <si>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</si>
  <si>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</si>
  <si>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</si>
  <si>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</si>
  <si>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</si>
  <si>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</si>
  <si>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</si>
  <si>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</si>
  <si>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</si>
  <si>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</si>
  <si>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</si>
  <si>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</si>
  <si>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</si>
  <si>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</si>
  <si>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</si>
  <si>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</si>
  <si>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</si>
  <si>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</si>
  <si>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</si>
  <si>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</si>
  <si>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</si>
  <si>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</si>
  <si>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</si>
  <si>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</si>
  <si>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</si>
  <si>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</si>
  <si>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</si>
  <si>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</si>
  <si>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</si>
  <si>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</si>
  <si>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</si>
  <si>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</si>
  <si>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</si>
  <si>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</si>
  <si>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</si>
  <si>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</si>
  <si>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</si>
  <si>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</si>
  <si>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</si>
  <si>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</si>
  <si>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</si>
  <si>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</si>
  <si>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</si>
  <si>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</si>
  <si>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</si>
  <si>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</si>
  <si>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</si>
  <si>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</si>
  <si>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</si>
  <si>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</si>
  <si>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</si>
  <si>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</si>
  <si>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</si>
  <si>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</si>
  <si>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</si>
  <si>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</si>
  <si>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</si>
  <si>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</si>
  <si>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</si>
  <si>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</si>
  <si>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</si>
  <si>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</si>
  <si>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</si>
  <si>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</si>
  <si>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</si>
  <si>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</si>
  <si>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</si>
  <si>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</si>
  <si>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</si>
  <si>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</si>
  <si>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</si>
  <si>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</si>
  <si>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</si>
  <si>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</si>
  <si>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</si>
  <si>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</si>
  <si>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</si>
  <si>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</si>
  <si>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</si>
  <si>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</si>
  <si>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</si>
  <si>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</si>
  <si>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</si>
  <si>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</si>
  <si>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</si>
  <si>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</si>
  <si>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</si>
  <si>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</si>
  <si>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</si>
  <si>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</si>
  <si>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</si>
  <si>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</si>
  <si>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</si>
  <si>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</si>
  <si>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</si>
  <si>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</si>
  <si>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</si>
  <si>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</si>
  <si>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</si>
  <si>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</si>
  <si>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</si>
  <si>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</si>
  <si>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</si>
  <si>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</si>
  <si>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</si>
  <si>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</si>
  <si>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</si>
  <si>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</si>
  <si>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</si>
  <si>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</si>
  <si>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</si>
  <si>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</si>
  <si>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</si>
  <si>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</si>
  <si>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</si>
  <si>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</si>
  <si>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</si>
  <si>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</si>
  <si>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</si>
  <si>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</si>
  <si>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</si>
  <si>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</si>
  <si>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</si>
  <si>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</si>
  <si>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</si>
  <si>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</si>
  <si>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</si>
  <si>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</si>
  <si>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</si>
  <si>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</si>
  <si>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</si>
  <si>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</si>
  <si>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</si>
  <si>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</si>
  <si>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</si>
  <si>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</si>
  <si>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</si>
  <si>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</si>
  <si>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</si>
  <si>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</si>
  <si>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</si>
  <si>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</si>
  <si>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</si>
  <si>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</si>
  <si>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</si>
  <si>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</si>
  <si>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</si>
  <si>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</si>
  <si>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</si>
  <si>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</si>
  <si>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</si>
  <si>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</si>
  <si>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</si>
  <si>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</si>
  <si>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</si>
  <si>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</si>
  <si>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</si>
  <si>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</si>
  <si>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</si>
  <si>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</si>
  <si>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</si>
  <si>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</si>
  <si>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</si>
  <si>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</si>
  <si>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</si>
  <si>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</si>
  <si>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</si>
  <si>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</si>
  <si>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</si>
  <si>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</si>
  <si>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</si>
  <si>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</si>
  <si>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</si>
  <si>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</si>
  <si>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</si>
  <si>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</si>
  <si>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</si>
  <si>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</si>
  <si>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</si>
  <si>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</si>
  <si>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</si>
  <si>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</si>
  <si>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</si>
  <si>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</si>
  <si>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</si>
  <si>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</si>
  <si>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</si>
  <si>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</si>
  <si>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</si>
  <si>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</si>
  <si>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</si>
  <si>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</si>
  <si>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</si>
  <si>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</si>
  <si>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</si>
  <si>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</si>
  <si>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</si>
  <si>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</si>
  <si>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</si>
  <si>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</si>
  <si>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</si>
  <si>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</si>
  <si>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</si>
  <si>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</si>
  <si>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</si>
  <si>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</si>
  <si>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</si>
  <si>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</si>
  <si>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</si>
  <si>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</si>
  <si>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</si>
  <si>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</si>
  <si>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</si>
  <si>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</si>
  <si>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</si>
  <si>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</si>
  <si>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</si>
  <si>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</si>
  <si>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</si>
  <si>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</si>
  <si>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</si>
  <si>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</si>
  <si>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</si>
  <si>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</si>
  <si>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</si>
  <si>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</si>
  <si>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</si>
  <si>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</si>
  <si>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</si>
  <si>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</si>
  <si>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</si>
  <si>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</si>
  <si>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</si>
  <si>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</si>
  <si>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</si>
  <si>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</si>
  <si>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</si>
  <si>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</si>
  <si>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</si>
  <si>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</si>
  <si>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</si>
  <si>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</si>
  <si>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</si>
  <si>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</si>
  <si>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</si>
  <si>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</si>
  <si>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</si>
  <si>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</si>
  <si>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</si>
  <si>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</si>
  <si>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</si>
  <si>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</si>
  <si>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</si>
  <si>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</si>
  <si>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</si>
  <si>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</si>
  <si>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</si>
  <si>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</si>
  <si>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</si>
  <si>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</si>
  <si>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</si>
  <si>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</si>
  <si>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</si>
  <si>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</si>
  <si>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</si>
  <si>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</si>
  <si>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</si>
  <si>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</si>
  <si>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</si>
  <si>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</si>
  <si>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</si>
  <si>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</si>
  <si>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</si>
  <si>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</si>
  <si>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</si>
  <si>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</si>
  <si>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</si>
  <si>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</si>
  <si>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</si>
  <si>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</si>
  <si>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</si>
  <si>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</si>
  <si>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</si>
  <si>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</si>
  <si>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</si>
  <si>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</si>
  <si>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</si>
  <si>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</si>
  <si>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</si>
  <si>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</si>
  <si>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</si>
  <si>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</si>
  <si>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</si>
  <si>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</si>
  <si>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</si>
  <si>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</si>
  <si>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</si>
  <si>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</si>
  <si>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</si>
  <si>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</si>
  <si>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</si>
  <si>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</si>
  <si>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</si>
  <si>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</si>
  <si>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</si>
  <si>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</si>
  <si>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</si>
  <si>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</si>
  <si>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</si>
  <si>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</si>
  <si>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</si>
  <si>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</si>
  <si>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</si>
  <si>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</si>
  <si>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</si>
  <si>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</si>
  <si>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</si>
  <si>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</si>
  <si>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</si>
  <si>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</si>
  <si>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</si>
  <si>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</si>
  <si>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</si>
  <si>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</si>
  <si>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</si>
  <si>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</si>
  <si>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</si>
  <si>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</si>
  <si>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</si>
  <si>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</si>
  <si>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</si>
  <si>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</si>
  <si>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</si>
  <si>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</si>
  <si>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</si>
  <si>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</si>
  <si>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</si>
  <si>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</si>
  <si>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</si>
  <si>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</si>
  <si>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</si>
  <si>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</si>
  <si>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</si>
  <si>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</si>
  <si>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</si>
  <si>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</si>
  <si>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</si>
  <si>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</si>
  <si>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</si>
  <si>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</si>
  <si>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</si>
  <si>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</si>
  <si>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</si>
  <si>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</si>
  <si>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</si>
  <si>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</si>
  <si>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</si>
  <si>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</si>
  <si>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</si>
  <si>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</si>
  <si>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</si>
  <si>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</si>
  <si>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</si>
  <si>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</si>
  <si>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</si>
  <si>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</si>
  <si>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</si>
  <si>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</si>
  <si>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</si>
  <si>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</si>
  <si>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</si>
  <si>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</si>
  <si>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</si>
  <si>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</si>
  <si>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</si>
  <si>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</si>
  <si>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</si>
  <si>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</si>
  <si>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</si>
  <si>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</si>
  <si>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</si>
  <si>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</si>
  <si>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</si>
  <si>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</si>
  <si>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</si>
  <si>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</si>
  <si>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</si>
  <si>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</si>
  <si>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</si>
  <si>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</si>
  <si>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</si>
  <si>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</si>
  <si>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</si>
  <si>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</si>
  <si>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</si>
  <si>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</si>
  <si>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</si>
  <si>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</si>
  <si>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</si>
  <si>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</si>
  <si>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</si>
  <si>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</si>
  <si>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</si>
  <si>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</si>
  <si>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</si>
  <si>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</si>
  <si>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</si>
  <si>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</si>
  <si>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</si>
  <si>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</si>
  <si>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</si>
  <si>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</si>
  <si>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</si>
  <si>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</si>
  <si>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</si>
  <si>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</si>
  <si>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</si>
  <si>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</si>
  <si>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</si>
  <si>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</si>
  <si>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</si>
  <si>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</si>
  <si>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</si>
  <si>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</si>
  <si>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</si>
  <si>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</si>
  <si>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</si>
  <si>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</si>
  <si>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</si>
  <si>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</si>
  <si>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</si>
  <si>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</si>
  <si>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</si>
  <si>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</si>
  <si>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</si>
  <si>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</si>
  <si>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</si>
  <si>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</si>
  <si>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</si>
  <si>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</si>
  <si>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</si>
  <si>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</si>
  <si>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</si>
  <si>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</si>
  <si>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</si>
  <si>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</si>
  <si>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</si>
  <si>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</si>
  <si>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</si>
  <si>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</si>
  <si>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</si>
  <si>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</si>
  <si>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</si>
  <si>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</si>
  <si>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</si>
  <si>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</si>
  <si>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</si>
  <si>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</si>
  <si>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</si>
  <si>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</si>
  <si>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</si>
  <si>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</si>
  <si>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</si>
  <si>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</si>
  <si>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</si>
  <si>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</si>
  <si>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</si>
  <si>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</si>
  <si>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</si>
  <si>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</si>
  <si>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</si>
  <si>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</si>
  <si>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</si>
  <si>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</si>
  <si>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</si>
  <si>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</si>
  <si>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</si>
  <si>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</si>
  <si>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</si>
  <si>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</si>
  <si>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</si>
  <si>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</si>
  <si>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</si>
  <si>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</si>
  <si>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</si>
  <si>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</si>
  <si>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</si>
  <si>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</si>
  <si>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</si>
  <si>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</si>
  <si>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</si>
  <si>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</si>
  <si>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</si>
  <si>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</si>
  <si>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</si>
  <si>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</si>
  <si>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</si>
  <si>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</si>
  <si>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</si>
  <si>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</si>
  <si>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</si>
  <si>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</si>
  <si>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</si>
  <si>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</si>
  <si>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</si>
  <si>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</si>
  <si>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</si>
  <si>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</si>
  <si>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</si>
  <si>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</si>
  <si>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</si>
  <si>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</si>
  <si>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</si>
  <si>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</si>
  <si>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</si>
  <si>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</si>
  <si>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</si>
  <si>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</si>
  <si>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</si>
  <si>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</si>
  <si>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</si>
  <si>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</si>
  <si>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</si>
  <si>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</si>
  <si>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</si>
  <si>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</si>
  <si>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</si>
  <si>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</si>
  <si>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</si>
  <si>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</si>
  <si>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</si>
  <si>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</si>
  <si>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</si>
  <si>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</si>
  <si>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</si>
  <si>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</si>
  <si>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</si>
  <si>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</si>
  <si>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</si>
  <si>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</si>
  <si>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</si>
  <si>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</si>
  <si>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</si>
  <si>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</si>
  <si>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</si>
  <si>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</si>
  <si>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</si>
  <si>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</si>
  <si>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</si>
  <si>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</si>
  <si>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</si>
  <si>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</si>
  <si>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</si>
  <si>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</si>
  <si>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</si>
  <si>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</si>
  <si>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</si>
  <si>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</si>
  <si>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</si>
  <si>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</si>
  <si>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</si>
  <si>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</si>
  <si>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</si>
  <si>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</si>
  <si>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</si>
  <si>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</si>
  <si>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</si>
  <si>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</si>
  <si>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</si>
  <si>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</si>
  <si>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</si>
  <si>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</si>
  <si>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</si>
  <si>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</si>
  <si>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</si>
  <si>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</si>
  <si>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</si>
  <si>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</si>
  <si>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</si>
  <si>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</si>
  <si>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</si>
  <si>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</si>
  <si>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</si>
  <si>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</si>
  <si>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</si>
  <si>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</si>
  <si>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</si>
  <si>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</si>
  <si>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</si>
  <si>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</si>
  <si>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</si>
  <si>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</si>
  <si>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</si>
  <si>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</si>
  <si>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</si>
  <si>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</si>
  <si>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</si>
  <si>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</si>
  <si>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</si>
  <si>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</si>
  <si>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</si>
  <si>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</si>
  <si>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</si>
  <si>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</si>
  <si>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</si>
  <si>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</si>
  <si>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</si>
  <si>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</si>
  <si>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</si>
  <si>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</si>
  <si>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</si>
  <si>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</si>
  <si>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</si>
  <si>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</si>
  <si>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</si>
  <si>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</si>
  <si>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</si>
  <si>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</si>
  <si>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</si>
  <si>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</si>
  <si>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</si>
  <si>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</si>
  <si>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</si>
  <si>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</si>
  <si>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</si>
  <si>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</si>
  <si>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</si>
  <si>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</si>
  <si>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</si>
  <si>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</si>
  <si>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</si>
  <si>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</si>
  <si>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</si>
  <si>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</si>
  <si>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</si>
  <si>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</si>
  <si>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</si>
  <si>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</si>
  <si>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</si>
  <si>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</si>
  <si>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</si>
  <si>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</si>
  <si>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</si>
  <si>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</si>
  <si>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</si>
  <si>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</si>
  <si>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</si>
  <si>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</si>
  <si>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</si>
  <si>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</si>
  <si>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</si>
  <si>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</si>
  <si>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</si>
  <si>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</si>
  <si>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</si>
  <si>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</si>
  <si>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</si>
  <si>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</si>
  <si>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</si>
  <si>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</si>
  <si>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</si>
  <si>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</si>
  <si>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</si>
  <si>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</si>
  <si>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</si>
  <si>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</si>
  <si>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</si>
  <si>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</si>
  <si>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</si>
  <si>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</si>
  <si>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</si>
  <si>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</si>
  <si>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</si>
  <si>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</si>
  <si>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</si>
  <si>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</si>
  <si>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</si>
  <si>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</si>
  <si>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</si>
  <si>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</si>
  <si>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</si>
  <si>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</si>
  <si>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</si>
  <si>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</si>
  <si>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</si>
  <si>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</si>
  <si>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</si>
  <si>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</si>
  <si>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</si>
  <si>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</si>
  <si>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</si>
  <si>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</si>
  <si>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</si>
  <si>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</si>
  <si>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</si>
  <si>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</si>
  <si>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</si>
  <si>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</si>
  <si>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</si>
  <si>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</si>
  <si>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</si>
  <si>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</si>
  <si>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</si>
  <si>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</si>
  <si>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</si>
  <si>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</si>
  <si>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</si>
  <si>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</si>
  <si>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</si>
  <si>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</si>
  <si>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</si>
  <si>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</si>
  <si>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</si>
  <si>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</si>
  <si>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</si>
  <si>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</si>
  <si>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</si>
  <si>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</si>
  <si>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</si>
  <si>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</si>
  <si>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</si>
  <si>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</si>
  <si>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</si>
  <si>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</si>
  <si>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</si>
  <si>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</si>
  <si>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</si>
  <si>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</si>
  <si>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</si>
  <si>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</si>
  <si>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</si>
  <si>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</si>
  <si>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</si>
  <si>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</si>
  <si>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</si>
  <si>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</si>
  <si>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</si>
  <si>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</si>
  <si>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</si>
  <si>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</si>
  <si>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</si>
  <si>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</si>
  <si>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</si>
  <si>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</si>
  <si>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</si>
  <si>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</si>
  <si>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</si>
  <si>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</si>
  <si>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</si>
  <si>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</si>
  <si>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</si>
  <si>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</si>
  <si>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</si>
  <si>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</si>
  <si>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</si>
  <si>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</si>
  <si>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</si>
  <si>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</si>
  <si>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</si>
  <si>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</si>
  <si>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</si>
  <si>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</si>
  <si>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</si>
  <si>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</si>
  <si>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</si>
  <si>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</si>
  <si>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</si>
  <si>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</si>
  <si>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</si>
  <si>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</si>
  <si>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</si>
  <si>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</si>
  <si>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</si>
  <si>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</si>
  <si>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</si>
  <si>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</si>
  <si>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</si>
  <si>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</si>
  <si>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</si>
  <si>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</si>
  <si>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</si>
  <si>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</si>
  <si>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</si>
  <si>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</si>
  <si>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</si>
  <si>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</si>
  <si>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</si>
  <si>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</si>
  <si>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</si>
  <si>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</si>
  <si>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</si>
  <si>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</si>
  <si>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</si>
  <si>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</si>
  <si>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</si>
  <si>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</si>
  <si>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</si>
  <si>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</si>
  <si>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</si>
  <si>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</si>
  <si>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</si>
  <si>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</si>
  <si>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</si>
  <si>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</si>
  <si>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</si>
  <si>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</si>
  <si>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</si>
  <si>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</si>
  <si>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</si>
  <si>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</si>
  <si>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</si>
  <si>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</si>
  <si>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</si>
  <si>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</si>
  <si>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</si>
  <si>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</si>
  <si>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</si>
  <si>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</si>
  <si>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</si>
  <si>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</si>
  <si>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</si>
  <si>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</si>
  <si>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</si>
  <si>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</si>
  <si>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</si>
  <si>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</si>
  <si>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</si>
  <si>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</si>
  <si>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</si>
  <si>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</si>
  <si>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</si>
  <si>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</si>
  <si>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</si>
  <si>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</si>
  <si>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</si>
  <si>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</si>
  <si>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</si>
  <si>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</si>
  <si>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</si>
  <si>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</si>
  <si>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</si>
  <si>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</si>
  <si>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</si>
  <si>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</si>
  <si>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</si>
  <si>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</si>
  <si>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</si>
  <si>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</si>
  <si>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</si>
  <si>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</si>
  <si>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</si>
  <si>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</si>
  <si>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</si>
  <si>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</si>
  <si>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</si>
  <si>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</si>
  <si>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</si>
  <si>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</si>
  <si>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</si>
  <si>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</si>
  <si>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</si>
  <si>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</si>
  <si>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</si>
  <si>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</si>
  <si>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</si>
  <si>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</si>
  <si>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</si>
  <si>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</si>
  <si>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</si>
  <si>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</si>
  <si>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</si>
  <si>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</si>
  <si>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</si>
  <si>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</si>
  <si>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</si>
  <si>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</si>
  <si>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</si>
  <si>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</si>
  <si>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</si>
  <si>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</si>
  <si>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</si>
  <si>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</si>
  <si>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</si>
  <si>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</si>
  <si>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</si>
  <si>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</si>
  <si>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</si>
  <si>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</si>
  <si>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</si>
  <si>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</si>
  <si>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</si>
  <si>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</si>
  <si>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</si>
  <si>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</si>
  <si>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</si>
  <si>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</si>
  <si>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</si>
  <si>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</si>
  <si>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</si>
  <si>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</si>
  <si>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</si>
  <si>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</si>
  <si>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</si>
  <si>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</si>
  <si>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</si>
  <si>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</si>
  <si>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</si>
  <si>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</si>
  <si>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</si>
  <si>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</si>
  <si>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</si>
  <si>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</si>
  <si>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</si>
  <si>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</si>
  <si>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</si>
  <si>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</si>
  <si>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</si>
  <si>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</si>
  <si>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</si>
  <si>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</si>
  <si>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</si>
  <si>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</si>
  <si>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</si>
  <si>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</si>
  <si>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</si>
  <si>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</si>
  <si>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</si>
  <si>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</si>
  <si>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</si>
  <si>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</si>
  <si>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</si>
  <si>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</si>
  <si>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</si>
  <si>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</si>
  <si>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</si>
  <si>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</si>
  <si>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</si>
  <si>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</si>
  <si>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</si>
  <si>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</si>
  <si>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</si>
  <si>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</si>
  <si>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</si>
  <si>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</si>
  <si>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</si>
  <si>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</si>
  <si>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</si>
  <si>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</si>
  <si>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</si>
  <si>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</si>
  <si>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</si>
  <si>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</si>
  <si>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</si>
  <si>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</si>
  <si>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</si>
  <si>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</si>
  <si>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</si>
  <si>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</si>
  <si>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</si>
  <si>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</si>
  <si>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</si>
  <si>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</si>
  <si>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</si>
  <si>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</si>
  <si>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</si>
  <si>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</si>
  <si>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</si>
  <si>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</si>
  <si>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</si>
  <si>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</si>
  <si>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</si>
  <si>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</si>
  <si>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</si>
  <si>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</si>
  <si>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</si>
  <si>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</si>
  <si>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</si>
  <si>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</si>
  <si>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</si>
  <si>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</si>
  <si>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</si>
  <si>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</si>
  <si>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</si>
  <si>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</si>
  <si>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</si>
  <si>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</si>
  <si>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</si>
  <si>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</si>
  <si>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</si>
  <si>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</si>
  <si>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</si>
  <si>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</si>
  <si>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</si>
  <si>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</si>
  <si>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</si>
  <si>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</si>
  <si>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</si>
  <si>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</si>
  <si>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</si>
  <si>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</si>
  <si>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</si>
  <si>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</si>
  <si>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</si>
  <si>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</si>
  <si>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</si>
  <si>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</si>
  <si>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</si>
  <si>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</si>
  <si>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</si>
  <si>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</si>
  <si>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</si>
  <si>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</si>
  <si>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</si>
  <si>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</si>
  <si>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</si>
  <si>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</si>
  <si>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</si>
  <si>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</si>
  <si>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</si>
  <si>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</si>
  <si>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</si>
  <si>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</si>
  <si>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</si>
  <si>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</si>
  <si>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</si>
  <si>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</si>
  <si>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</si>
  <si>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</si>
  <si>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</si>
  <si>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</si>
  <si>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</si>
  <si>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</si>
  <si>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</si>
  <si>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</si>
  <si>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</si>
  <si>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</si>
  <si>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</si>
  <si>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</si>
  <si>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</si>
  <si>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</si>
  <si>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</si>
  <si>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</si>
  <si>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</si>
  <si>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</si>
  <si>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</si>
  <si>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</si>
  <si>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</si>
  <si>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</si>
  <si>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</si>
  <si>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</si>
  <si>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</si>
  <si>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</si>
  <si>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</si>
  <si>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</si>
  <si>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</si>
  <si>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</si>
  <si>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</si>
  <si>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</si>
  <si>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</si>
  <si>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</si>
  <si>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</si>
  <si>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</si>
  <si>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</si>
  <si>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</si>
  <si>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</si>
  <si>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</si>
  <si>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</si>
  <si>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</si>
  <si>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</si>
  <si>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</si>
  <si>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</si>
  <si>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</si>
  <si>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</si>
  <si>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</si>
  <si>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</si>
  <si>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</si>
  <si>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</si>
  <si>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</si>
  <si>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</si>
  <si>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</si>
  <si>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</si>
  <si>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</si>
  <si>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</si>
  <si>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</si>
  <si>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</si>
  <si>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</si>
  <si>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</si>
  <si>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</si>
  <si>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</si>
  <si>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</si>
  <si>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</si>
  <si>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</si>
  <si>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</si>
  <si>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</si>
  <si>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</si>
  <si>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</si>
  <si>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</si>
  <si>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</si>
  <si>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</si>
  <si>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</si>
  <si>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</si>
  <si>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</si>
  <si>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</si>
  <si>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</si>
  <si>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</si>
  <si>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</si>
  <si>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</si>
  <si>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</si>
  <si>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</si>
  <si>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</si>
  <si>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</si>
  <si>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</si>
  <si>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</si>
  <si>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</si>
  <si>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</si>
  <si>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</si>
  <si>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</si>
  <si>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</si>
  <si>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</si>
  <si>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</si>
  <si>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</si>
  <si>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</si>
  <si>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</si>
  <si>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</si>
  <si>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</si>
  <si>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</si>
  <si>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</si>
  <si>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</si>
  <si>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</si>
  <si>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</si>
  <si>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</si>
  <si>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</si>
  <si>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</si>
  <si>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</si>
  <si>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</si>
  <si>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</si>
  <si>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</si>
  <si>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</si>
  <si>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</si>
  <si>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</si>
  <si>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</si>
  <si>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</si>
  <si>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</si>
  <si>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</si>
  <si>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</si>
  <si>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</si>
  <si>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</si>
  <si>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</si>
  <si>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</si>
  <si>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</si>
  <si>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</si>
  <si>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</si>
  <si>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</si>
  <si>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</si>
  <si>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</si>
  <si>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</si>
  <si>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</si>
  <si>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</si>
  <si>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</si>
  <si>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</si>
  <si>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</si>
  <si>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</si>
  <si>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</si>
  <si>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</si>
  <si>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</si>
  <si>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</si>
  <si>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</si>
  <si>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</si>
  <si>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</si>
  <si>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</si>
  <si>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</si>
  <si>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</si>
  <si>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</si>
  <si>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</si>
  <si>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</si>
  <si>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</si>
  <si>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</si>
  <si>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</si>
  <si>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</si>
  <si>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</si>
  <si>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</si>
  <si>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</si>
  <si>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</si>
  <si>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</si>
  <si>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</si>
  <si>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</si>
  <si>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</si>
  <si>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</si>
  <si>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</si>
  <si>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</si>
  <si>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</si>
  <si>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</si>
  <si>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</si>
  <si>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</si>
  <si>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</si>
  <si>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</si>
  <si>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</si>
  <si>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</si>
  <si>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</si>
  <si>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</si>
  <si>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</si>
  <si>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</si>
  <si>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</si>
  <si>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</si>
  <si>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</si>
  <si>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</si>
  <si>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</si>
  <si>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</si>
  <si>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</si>
  <si>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</si>
  <si>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</si>
  <si>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</si>
  <si>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</si>
  <si>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</si>
  <si>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</si>
  <si>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</si>
  <si>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</si>
  <si>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</si>
  <si>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</si>
  <si>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</si>
  <si>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</si>
  <si>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</si>
  <si>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</si>
  <si>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</si>
  <si>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</si>
  <si>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</si>
  <si>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</si>
  <si>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</si>
  <si>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</si>
  <si>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</si>
  <si>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</si>
  <si>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</si>
  <si>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</si>
  <si>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</si>
  <si>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</si>
  <si>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</si>
  <si>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</si>
  <si>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</si>
  <si>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</si>
  <si>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</si>
  <si>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</si>
  <si>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</si>
  <si>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</si>
  <si>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</si>
  <si>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</si>
  <si>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</si>
  <si>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</si>
  <si>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</si>
  <si>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</si>
  <si>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</si>
  <si>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</si>
  <si>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</si>
  <si>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</si>
  <si>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</si>
  <si>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</si>
  <si>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</si>
  <si>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</si>
  <si>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</si>
  <si>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</si>
  <si>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</si>
  <si>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</si>
  <si>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</si>
  <si>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</si>
  <si>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</si>
  <si>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</si>
  <si>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</si>
  <si>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</si>
  <si>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</si>
  <si>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</si>
  <si>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</si>
  <si>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</si>
  <si>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</si>
  <si>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</si>
  <si>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</si>
  <si>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</si>
  <si>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</si>
  <si>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</si>
  <si>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</si>
  <si>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</si>
  <si>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</si>
  <si>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</si>
  <si>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</si>
  <si>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</si>
  <si>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</si>
  <si>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</si>
  <si>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</si>
  <si>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</si>
  <si>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</si>
  <si>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</si>
  <si>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</si>
  <si>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</si>
  <si>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</si>
  <si>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</si>
  <si>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</si>
  <si>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</si>
  <si>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</si>
  <si>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</si>
  <si>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</si>
  <si>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</si>
  <si>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</si>
  <si>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</si>
  <si>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</si>
  <si>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</si>
  <si>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</si>
  <si>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</si>
  <si>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</si>
  <si>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</si>
  <si>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</si>
  <si>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</si>
  <si>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</si>
  <si>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</si>
  <si>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</si>
  <si>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</si>
  <si>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</si>
  <si>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</si>
  <si>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</si>
  <si>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</si>
  <si>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</si>
  <si>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</si>
  <si>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</si>
  <si>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</si>
  <si>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</si>
  <si>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</si>
  <si>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</si>
  <si>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</si>
  <si>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</si>
  <si>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</si>
  <si>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</si>
  <si>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</si>
  <si>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</si>
  <si>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</si>
  <si>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</si>
  <si>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</si>
  <si>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</si>
  <si>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</si>
  <si>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</si>
  <si>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</si>
  <si>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</si>
  <si>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</si>
  <si>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</si>
  <si>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</si>
  <si>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</si>
  <si>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</si>
  <si>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</si>
  <si>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</si>
  <si>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</si>
  <si>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</si>
  <si>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</si>
  <si>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</si>
  <si>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</si>
  <si>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</si>
  <si>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</si>
  <si>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</si>
  <si>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</si>
  <si>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</si>
  <si>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</si>
  <si>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</si>
  <si>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</si>
  <si>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</si>
  <si>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</si>
  <si>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</si>
  <si>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</si>
  <si>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</si>
  <si>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</si>
  <si>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</si>
  <si>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</si>
  <si>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</si>
  <si>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</si>
  <si>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</si>
  <si>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</si>
  <si>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</si>
  <si>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</si>
  <si>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</si>
  <si>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</si>
  <si>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</si>
  <si>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</si>
  <si>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</si>
  <si>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</si>
  <si>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</si>
  <si>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</si>
  <si>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</si>
  <si>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</si>
  <si>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</si>
  <si>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</si>
  <si>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</si>
  <si>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</si>
  <si>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</si>
  <si>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</si>
  <si>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</si>
  <si>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</si>
  <si>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</si>
  <si>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</si>
  <si>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</si>
  <si>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</si>
  <si>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</si>
  <si>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</si>
  <si>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</si>
  <si>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</si>
  <si>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</si>
  <si>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</si>
  <si>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</si>
  <si>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</si>
  <si>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</si>
  <si>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</si>
  <si>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</si>
  <si>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</si>
  <si>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</si>
  <si>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</si>
  <si>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</si>
  <si>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</si>
  <si>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</si>
  <si>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</si>
  <si>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</si>
  <si>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</si>
  <si>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</si>
  <si>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</si>
  <si>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</si>
  <si>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</si>
  <si>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</si>
  <si>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</si>
  <si>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</si>
  <si>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</si>
  <si>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</si>
  <si>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</si>
  <si>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</si>
  <si>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</si>
  <si>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</si>
  <si>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</si>
  <si>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</si>
  <si>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</si>
  <si>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</si>
  <si>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</si>
  <si>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</si>
  <si>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</si>
  <si>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</si>
  <si>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</si>
  <si>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</si>
  <si>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</si>
  <si>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</si>
  <si>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</si>
  <si>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</si>
  <si>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</si>
  <si>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</si>
  <si>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</si>
  <si>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</si>
  <si>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</si>
  <si>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</si>
  <si>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</si>
  <si>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</si>
  <si>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</si>
  <si>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</si>
  <si>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</si>
  <si>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</si>
  <si>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</si>
  <si>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</si>
  <si>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</si>
  <si>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</si>
  <si>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</si>
  <si>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</si>
  <si>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</si>
  <si>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</si>
  <si>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</si>
  <si>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</si>
  <si>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</si>
  <si>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</si>
  <si>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</si>
  <si>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</si>
  <si>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</si>
  <si>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</si>
  <si>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</si>
  <si>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</si>
  <si>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</si>
  <si>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</si>
  <si>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</si>
  <si>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</si>
  <si>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</si>
  <si>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</si>
  <si>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</si>
  <si>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</si>
  <si>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</si>
  <si>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</si>
  <si>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</si>
  <si>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</si>
  <si>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</si>
  <si>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</si>
  <si>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</si>
  <si>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</si>
  <si>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</si>
  <si>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</si>
  <si>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</si>
  <si>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</si>
  <si>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</si>
  <si>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</si>
  <si>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</si>
  <si>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</si>
  <si>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</si>
  <si>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</si>
  <si>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</si>
  <si>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</si>
  <si>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</si>
  <si>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</si>
  <si>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</si>
  <si>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</si>
  <si>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</si>
  <si>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</si>
  <si>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</si>
  <si>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</si>
  <si>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</si>
  <si>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</si>
  <si>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</si>
  <si>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</si>
  <si>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</si>
  <si>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</si>
  <si>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</si>
  <si>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</si>
  <si>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</si>
  <si>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</si>
  <si>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</si>
  <si>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</si>
  <si>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</si>
  <si>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</si>
  <si>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</si>
  <si>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</si>
  <si>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</si>
  <si>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</si>
  <si>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</si>
  <si>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</si>
  <si>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</si>
  <si>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</si>
  <si>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</si>
  <si>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</si>
  <si>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</si>
  <si>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</si>
  <si>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</si>
  <si>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</si>
  <si>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</si>
  <si>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</si>
  <si>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</si>
  <si>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</si>
  <si>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</si>
  <si>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</si>
  <si>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</si>
  <si>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</si>
  <si>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</si>
  <si>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</si>
  <si>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</si>
  <si>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</si>
  <si>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</si>
  <si>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</si>
  <si>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</si>
  <si>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</si>
  <si>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</si>
  <si>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</si>
  <si>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</si>
  <si>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</si>
  <si>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</si>
  <si>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</si>
  <si>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</si>
  <si>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</si>
  <si>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</si>
  <si>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</si>
  <si>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</si>
  <si>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</si>
  <si>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</si>
  <si>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</si>
  <si>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</si>
  <si>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</si>
  <si>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</si>
  <si>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</si>
  <si>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</si>
  <si>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</si>
  <si>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</si>
  <si>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</si>
  <si>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</si>
  <si>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</si>
  <si>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</si>
  <si>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</si>
  <si>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</si>
  <si>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</si>
  <si>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</si>
  <si>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</si>
  <si>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</si>
  <si>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</si>
  <si>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</si>
  <si>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</si>
  <si>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</si>
  <si>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</si>
  <si>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</si>
  <si>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</si>
  <si>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</si>
  <si>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</si>
  <si>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</si>
  <si>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</si>
  <si>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</si>
  <si>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</si>
  <si>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</si>
  <si>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</si>
  <si>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</si>
  <si>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</si>
  <si>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</si>
  <si>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</si>
  <si>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</si>
  <si>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</si>
  <si>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</si>
  <si>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</si>
  <si>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</si>
  <si>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</si>
  <si>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</si>
  <si>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</si>
  <si>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</si>
  <si>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</si>
  <si>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</si>
  <si>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</si>
  <si>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</si>
  <si>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</si>
  <si>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</si>
  <si>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</si>
  <si>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</si>
  <si>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</si>
  <si>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</si>
  <si>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</si>
  <si>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</si>
  <si>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</si>
  <si>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</si>
  <si>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</si>
  <si>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</si>
  <si>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</si>
  <si>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</si>
  <si>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</si>
  <si>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</si>
  <si>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</si>
  <si>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</si>
  <si>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</si>
  <si>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</si>
  <si>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</si>
  <si>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</si>
  <si>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</si>
  <si>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</si>
  <si>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</si>
  <si>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</si>
  <si>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</si>
  <si>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</si>
  <si>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</si>
  <si>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</si>
  <si>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</si>
  <si>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</si>
  <si>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</si>
  <si>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</si>
  <si>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</si>
  <si>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</si>
  <si>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</si>
  <si>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</si>
  <si>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</si>
  <si>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</si>
  <si>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</si>
  <si>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</si>
  <si>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</si>
  <si>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</si>
  <si>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</si>
  <si>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</si>
  <si>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</si>
  <si>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</si>
  <si>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</si>
  <si>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</si>
  <si>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</si>
  <si>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</si>
  <si>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</si>
  <si>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</si>
  <si>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</si>
  <si>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</si>
  <si>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</si>
  <si>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</si>
  <si>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</si>
  <si>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</si>
  <si>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</si>
  <si>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</si>
  <si>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</si>
  <si>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</si>
  <si>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</si>
  <si>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</si>
  <si>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</si>
  <si>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</si>
  <si>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</si>
  <si>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</si>
  <si>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</si>
  <si>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</si>
  <si>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</si>
  <si>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</si>
  <si>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</si>
  <si>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</si>
  <si>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</si>
  <si>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</si>
  <si>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</si>
  <si>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</si>
  <si>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</si>
  <si>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</si>
  <si>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</si>
  <si>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</si>
  <si>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</si>
  <si>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</si>
  <si>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</si>
  <si>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</si>
  <si>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</si>
  <si>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</si>
  <si>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</si>
  <si>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</si>
  <si>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</si>
  <si>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</si>
  <si>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</si>
  <si>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</si>
  <si>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</si>
  <si>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</si>
  <si>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</si>
  <si>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</si>
  <si>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</si>
  <si>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</si>
  <si>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</si>
  <si>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</si>
  <si>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</si>
  <si>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</si>
  <si>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</si>
  <si>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</si>
  <si>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</si>
  <si>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</si>
  <si>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</si>
  <si>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</si>
  <si>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</si>
  <si>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</si>
  <si>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</si>
  <si>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</si>
  <si>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</si>
  <si>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</si>
  <si>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</si>
  <si>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</si>
  <si>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</si>
  <si>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</si>
  <si>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</si>
  <si>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</si>
  <si>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</si>
  <si>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</si>
  <si>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</si>
  <si>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</si>
  <si>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</si>
  <si>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</si>
  <si>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</si>
  <si>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</si>
  <si>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</si>
  <si>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</si>
  <si>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</si>
  <si>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</si>
  <si>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</si>
  <si>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</si>
  <si>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</si>
  <si>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</si>
  <si>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</si>
  <si>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</si>
  <si>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</si>
  <si>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</si>
  <si>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</si>
  <si>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</si>
  <si>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</si>
  <si>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</si>
  <si>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</si>
  <si>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</si>
  <si>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</si>
  <si>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</si>
  <si>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</si>
  <si>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</si>
  <si>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</si>
  <si>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</si>
  <si>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</si>
  <si>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</si>
  <si>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</si>
  <si>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</si>
  <si>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</si>
  <si>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</si>
  <si>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</si>
  <si>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</si>
  <si>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</si>
  <si>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</si>
  <si>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</si>
  <si>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</si>
  <si>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</si>
  <si>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</si>
  <si>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</si>
  <si>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</si>
  <si>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</si>
  <si>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</si>
  <si>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</si>
  <si>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</si>
  <si>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</si>
  <si>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</si>
  <si>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</si>
  <si>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</si>
  <si>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</si>
  <si>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</si>
  <si>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</si>
  <si>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</si>
  <si>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</si>
  <si>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</si>
  <si>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</si>
  <si>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</si>
  <si>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</si>
  <si>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</si>
  <si>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</si>
  <si>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</si>
  <si>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</si>
  <si>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</si>
  <si>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</si>
  <si>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</si>
  <si>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</si>
  <si>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</si>
  <si>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</si>
  <si>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</si>
  <si>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</si>
  <si>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</si>
  <si>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</si>
  <si>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</si>
  <si>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</si>
  <si>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</si>
  <si>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</si>
  <si>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</si>
  <si>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</si>
  <si>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</si>
  <si>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</si>
  <si>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</si>
  <si>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</si>
  <si>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</si>
  <si>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</si>
  <si>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</si>
  <si>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</si>
  <si>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</si>
  <si>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</si>
  <si>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</si>
  <si>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</si>
  <si>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</si>
  <si>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</si>
  <si>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</si>
  <si>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</si>
  <si>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</si>
  <si>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</si>
  <si>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</si>
  <si>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</si>
  <si>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</si>
  <si>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</si>
  <si>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</si>
  <si>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</si>
  <si>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</si>
  <si>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</si>
  <si>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</si>
  <si>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</si>
  <si>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</si>
  <si>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</si>
  <si>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</si>
  <si>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</si>
  <si>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</si>
  <si>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</si>
  <si>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</si>
  <si>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</si>
  <si>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</si>
  <si>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</si>
  <si>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</si>
  <si>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</si>
  <si>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</si>
  <si>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</si>
  <si>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</si>
  <si>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</si>
  <si>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</si>
  <si>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</si>
  <si>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</si>
  <si>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</si>
  <si>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</si>
  <si>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</si>
  <si>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</si>
  <si>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</si>
  <si>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</si>
  <si>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</si>
  <si>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</si>
  <si>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</si>
  <si>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</si>
  <si>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</si>
  <si>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</si>
  <si>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</si>
  <si>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</si>
  <si>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</si>
  <si>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</si>
  <si>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</si>
  <si>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</si>
  <si>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</si>
  <si>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</si>
  <si>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</si>
  <si>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</si>
  <si>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</si>
  <si>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</si>
  <si>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</si>
  <si>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</si>
  <si>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</si>
  <si>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</si>
  <si>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</si>
  <si>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</si>
  <si>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</si>
  <si>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</si>
  <si>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</si>
  <si>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</si>
  <si>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</si>
  <si>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</si>
  <si>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</si>
  <si>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</si>
  <si>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</si>
  <si>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</si>
  <si>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</si>
  <si>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</si>
  <si>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</si>
  <si>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</si>
  <si>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</si>
  <si>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</si>
  <si>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</si>
  <si>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</si>
  <si>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</si>
  <si>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</si>
  <si>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</si>
  <si>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</si>
  <si>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</si>
  <si>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</si>
  <si>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</si>
  <si>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</si>
  <si>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</si>
  <si>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</si>
  <si>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</si>
  <si>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</si>
  <si>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</si>
  <si>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</si>
  <si>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</si>
  <si>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</si>
  <si>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</si>
  <si>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</si>
  <si>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</si>
  <si>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</si>
  <si>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</si>
  <si>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</si>
  <si>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</si>
  <si>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</si>
  <si>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</si>
  <si>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</si>
  <si>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</si>
  <si>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</si>
  <si>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</si>
  <si>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</si>
  <si>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</si>
  <si>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</si>
  <si>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</si>
  <si>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</si>
  <si>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</si>
  <si>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</si>
  <si>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</si>
  <si>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</si>
  <si>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</si>
  <si>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</si>
  <si>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</si>
  <si>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</si>
  <si>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</si>
  <si>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</si>
  <si>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</si>
  <si>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</si>
  <si>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</si>
  <si>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</si>
  <si>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</si>
  <si>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</si>
  <si>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</si>
  <si>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</si>
  <si>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</si>
  <si>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</si>
  <si>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</si>
  <si>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</si>
  <si>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</si>
  <si>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</si>
  <si>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</si>
  <si>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</si>
  <si>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</si>
  <si>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</si>
  <si>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</si>
  <si>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</si>
  <si>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</si>
  <si>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</si>
  <si>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</si>
  <si>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</si>
  <si>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</si>
  <si>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</si>
  <si>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</si>
  <si>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</si>
  <si>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</si>
  <si>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</si>
  <si>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</si>
  <si>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</si>
  <si>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</si>
  <si>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</si>
  <si>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</si>
  <si>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</si>
  <si>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</si>
  <si>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</si>
  <si>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</si>
  <si>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</si>
  <si>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</si>
  <si>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</si>
  <si>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</si>
  <si>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</si>
  <si>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</si>
  <si>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</si>
  <si>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</si>
  <si>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</si>
  <si>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</si>
  <si>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</si>
  <si>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</si>
  <si>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</si>
  <si>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</si>
  <si>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</si>
  <si>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</si>
  <si>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</si>
  <si>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</si>
  <si>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</si>
  <si>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</si>
  <si>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</si>
  <si>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</si>
  <si>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</si>
  <si>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</si>
  <si>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</si>
  <si>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</si>
  <si>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</si>
  <si>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</si>
  <si>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</si>
  <si>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</si>
  <si>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</si>
  <si>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</si>
  <si>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</si>
  <si>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</si>
  <si>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</si>
  <si>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</si>
  <si>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</si>
  <si>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</si>
  <si>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</si>
  <si>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</si>
  <si>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</si>
  <si>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</si>
  <si>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</si>
  <si>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</si>
  <si>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</si>
  <si>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</si>
  <si>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</si>
  <si>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</si>
  <si>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</si>
  <si>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</si>
  <si>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</si>
  <si>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</si>
  <si>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</si>
  <si>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</si>
  <si>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</si>
  <si>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</si>
  <si>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</si>
  <si>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</si>
  <si>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</si>
  <si>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</si>
  <si>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</si>
  <si>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</si>
  <si>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</si>
  <si>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</si>
  <si>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</si>
  <si>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</si>
  <si>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</si>
  <si>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</si>
  <si>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</si>
  <si>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</si>
  <si>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</si>
  <si>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</si>
  <si>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</si>
  <si>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</si>
  <si>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</si>
  <si>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</si>
  <si>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</si>
  <si>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</si>
  <si>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</si>
  <si>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</si>
  <si>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</si>
  <si>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</si>
  <si>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</si>
  <si>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</si>
  <si>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</si>
  <si>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</si>
  <si>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</si>
  <si>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</si>
  <si>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</si>
  <si>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</si>
  <si>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</si>
  <si>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</si>
  <si>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</si>
  <si>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</si>
  <si>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</si>
  <si>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</si>
  <si>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</si>
  <si>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</si>
  <si>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</si>
  <si>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</si>
  <si>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</si>
  <si>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</si>
  <si>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</si>
  <si>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</si>
  <si>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</si>
  <si>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</si>
  <si>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</si>
  <si>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</si>
  <si>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</si>
  <si>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</si>
  <si>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</si>
  <si>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</si>
  <si>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</si>
  <si>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</si>
  <si>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</si>
  <si>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</si>
  <si>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</si>
  <si>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</si>
  <si>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</si>
  <si>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</si>
  <si>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</si>
  <si>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</si>
  <si>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</si>
  <si>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</si>
  <si>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</si>
  <si>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</si>
  <si>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</si>
  <si>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</si>
  <si>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</si>
  <si>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</si>
  <si>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</si>
  <si>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</si>
  <si>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</si>
  <si>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</si>
  <si>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</si>
  <si>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</si>
  <si>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</si>
  <si>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</si>
  <si>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</si>
  <si>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</si>
  <si>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</si>
  <si>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</si>
  <si>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</si>
  <si>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</si>
  <si>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</si>
  <si>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</si>
  <si>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</si>
  <si>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</si>
  <si>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</si>
  <si>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</si>
  <si>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</si>
  <si>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</si>
  <si>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</si>
  <si>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</si>
  <si>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</si>
  <si>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</si>
  <si>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</si>
  <si>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</si>
  <si>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</si>
  <si>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</si>
  <si>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</si>
  <si>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</si>
  <si>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</si>
  <si>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</si>
  <si>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</si>
  <si>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</si>
  <si>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</si>
  <si>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</si>
  <si>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</si>
  <si>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</si>
  <si>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</si>
  <si>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</si>
  <si>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</si>
  <si>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</si>
  <si>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</si>
  <si>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</si>
  <si>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</si>
  <si>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</si>
  <si>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</si>
  <si>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</si>
  <si>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</si>
  <si>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</si>
  <si>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</si>
  <si>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</si>
  <si>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</si>
  <si>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</si>
  <si>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</si>
  <si>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</si>
  <si>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</si>
  <si>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</si>
  <si>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</si>
  <si>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</si>
  <si>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</si>
  <si>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</si>
  <si>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</si>
  <si>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</si>
  <si>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</si>
  <si>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</si>
  <si>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</si>
  <si>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</si>
  <si>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</si>
  <si>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</si>
  <si>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</si>
  <si>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</si>
  <si>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</si>
  <si>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</si>
  <si>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</si>
  <si>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</si>
  <si>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</si>
  <si>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</si>
  <si>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</si>
  <si>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</si>
  <si>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</si>
  <si>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</si>
  <si>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</si>
  <si>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</si>
  <si>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</si>
  <si>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</si>
  <si>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</si>
  <si>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</si>
  <si>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</si>
  <si>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</si>
  <si>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</si>
  <si>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</si>
  <si>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</si>
  <si>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</si>
  <si>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</si>
  <si>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</si>
  <si>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</si>
  <si>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</si>
  <si>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</si>
  <si>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</si>
  <si>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</si>
  <si>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</si>
  <si>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</si>
  <si>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</si>
  <si>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</si>
  <si>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</si>
  <si>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</si>
  <si>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</si>
  <si>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</si>
  <si>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</si>
  <si>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</si>
  <si>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</si>
  <si>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</si>
  <si>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</si>
  <si>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</si>
  <si>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</si>
  <si>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</si>
  <si>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</si>
  <si>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</si>
  <si>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</si>
  <si>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</si>
  <si>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</si>
  <si>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</si>
  <si>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</si>
  <si>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</si>
  <si>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</si>
  <si>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</si>
  <si>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</si>
  <si>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</si>
  <si>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</si>
  <si>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</si>
  <si>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</si>
  <si>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</si>
  <si>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</si>
  <si>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</si>
  <si>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</si>
  <si>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</si>
  <si>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</si>
  <si>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</si>
  <si>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</si>
  <si>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</si>
  <si>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</si>
  <si>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</si>
  <si>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</si>
  <si>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</si>
  <si>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</si>
  <si>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</si>
  <si>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</si>
  <si>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</si>
  <si>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</si>
  <si>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</si>
  <si>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</si>
  <si>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</si>
  <si>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</si>
  <si>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</si>
  <si>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</si>
  <si>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</si>
  <si>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</si>
  <si>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</si>
  <si>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</si>
  <si>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</si>
  <si>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</si>
  <si>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</si>
  <si>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</si>
  <si>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</si>
  <si>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</si>
  <si>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</si>
  <si>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</si>
  <si>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</si>
  <si>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</si>
  <si>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</si>
  <si>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</si>
  <si>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</si>
  <si>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</si>
  <si>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</si>
  <si>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</si>
  <si>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</si>
  <si>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</si>
  <si>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</si>
  <si>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</si>
  <si>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</si>
  <si>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</si>
  <si>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</si>
  <si>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</si>
  <si>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</si>
  <si>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</si>
  <si>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</si>
  <si>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</si>
  <si>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</si>
  <si>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</si>
  <si>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</si>
  <si>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</si>
  <si>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</si>
  <si>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</si>
  <si>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</si>
  <si>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</si>
  <si>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</si>
  <si>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</si>
  <si>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</si>
  <si>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</si>
  <si>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</si>
  <si>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</si>
  <si>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</si>
  <si>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</si>
  <si>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</si>
  <si>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</si>
  <si>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</si>
  <si>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</si>
  <si>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</si>
  <si>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</si>
  <si>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</si>
  <si>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</si>
  <si>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</si>
  <si>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</si>
  <si>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</si>
  <si>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</si>
  <si>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</si>
  <si>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</si>
  <si>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</si>
  <si>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</si>
  <si>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</si>
  <si>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</si>
  <si>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</si>
  <si>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</si>
  <si>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</si>
  <si>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</si>
  <si>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</si>
  <si>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</si>
  <si>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</si>
  <si>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</si>
  <si>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</si>
  <si>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</si>
  <si>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</si>
  <si>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</si>
  <si>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</si>
  <si>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</si>
  <si>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</si>
  <si>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</si>
  <si>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</si>
  <si>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</si>
  <si>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</si>
  <si>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</si>
  <si>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</si>
  <si>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</si>
  <si>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</si>
  <si>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</si>
  <si>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</si>
  <si>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</si>
  <si>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</si>
  <si>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</si>
  <si>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</si>
  <si>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</si>
  <si>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</si>
  <si>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</si>
  <si>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</si>
  <si>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</si>
  <si>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</si>
  <si>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</si>
  <si>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</si>
  <si>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</si>
  <si>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</si>
  <si>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</si>
  <si>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</si>
  <si>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</si>
  <si>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</si>
  <si>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</si>
  <si>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</si>
  <si>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</si>
  <si>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</si>
  <si>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</si>
  <si>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</si>
  <si>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</si>
  <si>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</si>
  <si>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</si>
  <si>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</si>
  <si>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</si>
  <si>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</si>
  <si>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</si>
  <si>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</si>
  <si>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</si>
  <si>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</si>
  <si>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</si>
  <si>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</si>
  <si>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</si>
  <si>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</si>
  <si>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</si>
  <si>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</si>
  <si>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</si>
  <si>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</si>
  <si>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</si>
  <si>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</si>
  <si>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</si>
  <si>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</si>
  <si>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</si>
  <si>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</si>
  <si>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</si>
  <si>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</si>
  <si>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</si>
  <si>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</si>
  <si>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</si>
  <si>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</si>
  <si>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</si>
  <si>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</si>
  <si>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</si>
  <si>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</si>
  <si>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</si>
  <si>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</si>
  <si>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</si>
  <si>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</si>
  <si>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</si>
  <si>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</si>
  <si>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</si>
  <si>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</si>
  <si>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</si>
  <si>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</si>
  <si>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</si>
  <si>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</si>
  <si>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</si>
  <si>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</si>
  <si>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</si>
  <si>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</si>
  <si>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</si>
  <si>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</si>
  <si>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</si>
  <si>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</si>
  <si>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</si>
  <si>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</si>
  <si>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</si>
  <si>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</si>
  <si>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</si>
  <si>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</si>
  <si>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</si>
  <si>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</si>
  <si>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</si>
  <si>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</si>
  <si>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</si>
  <si>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</si>
  <si>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</si>
  <si>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</si>
  <si>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</si>
  <si>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</si>
  <si>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</si>
  <si>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</si>
  <si>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</si>
  <si>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</si>
  <si>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</si>
  <si>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</si>
  <si>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</si>
  <si>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</si>
  <si>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</si>
  <si>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</si>
  <si>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</si>
  <si>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</si>
  <si>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</si>
  <si>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</si>
  <si>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</si>
  <si>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</si>
  <si>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</si>
  <si>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</si>
  <si>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</si>
  <si>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</si>
  <si>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</si>
  <si>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</si>
  <si>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</si>
  <si>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</si>
  <si>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</si>
  <si>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</si>
  <si>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</si>
  <si>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</si>
  <si>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</si>
  <si>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</si>
  <si>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</si>
  <si>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</si>
  <si>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</si>
  <si>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</si>
  <si>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</si>
  <si>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</si>
  <si>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</si>
  <si>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</si>
  <si>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</si>
  <si>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</si>
  <si>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</si>
  <si>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</si>
  <si>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</si>
  <si>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</si>
  <si>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</si>
  <si>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</si>
  <si>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</si>
  <si>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</si>
  <si>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</si>
  <si>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</si>
  <si>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</si>
  <si>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</si>
  <si>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</si>
  <si>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</si>
  <si>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</si>
  <si>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</si>
  <si>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</si>
  <si>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</si>
  <si>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</si>
  <si>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</si>
  <si>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</si>
  <si>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</si>
  <si>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</si>
  <si>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</si>
  <si>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</si>
  <si>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</si>
  <si>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</si>
  <si>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</si>
  <si>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</si>
  <si>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</si>
  <si>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</si>
  <si>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</si>
  <si>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</si>
  <si>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</si>
  <si>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</si>
  <si>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</si>
  <si>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</si>
  <si>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</si>
  <si>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</si>
  <si>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</si>
  <si>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</si>
  <si>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</si>
  <si>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</si>
  <si>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</si>
  <si>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</si>
  <si>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</si>
  <si>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</si>
  <si>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</si>
  <si>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</si>
  <si>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</si>
  <si>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</si>
  <si>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</si>
  <si>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</si>
  <si>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</si>
  <si>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</si>
  <si>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</si>
  <si>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</si>
  <si>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</si>
  <si>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</si>
  <si>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</si>
  <si>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</si>
  <si>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</si>
  <si>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</si>
  <si>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</si>
  <si>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</si>
  <si>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</si>
  <si>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</si>
  <si>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</si>
  <si>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</si>
  <si>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</si>
  <si>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</si>
  <si>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</si>
  <si>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</si>
  <si>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</si>
  <si>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</si>
  <si>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</si>
  <si>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</si>
  <si>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</si>
  <si>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</si>
  <si>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</si>
  <si>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</si>
  <si>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</si>
  <si>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</si>
  <si>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</si>
  <si>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</si>
  <si>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</si>
  <si>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</si>
  <si>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</si>
  <si>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</si>
  <si>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</si>
  <si>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</si>
  <si>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</si>
  <si>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</si>
  <si>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</si>
  <si>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</si>
  <si>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</si>
  <si>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</si>
  <si>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</si>
  <si>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</si>
  <si>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</si>
  <si>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</si>
  <si>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</si>
  <si>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</si>
  <si>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</si>
  <si>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</si>
  <si>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</si>
  <si>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</si>
  <si>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</si>
  <si>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</si>
  <si>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</si>
  <si>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</si>
  <si>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</si>
  <si>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</si>
  <si>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</si>
  <si>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</si>
  <si>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</si>
  <si>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</si>
  <si>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</si>
  <si>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</si>
  <si>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</si>
  <si>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</si>
  <si>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</si>
  <si>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</si>
  <si>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</si>
  <si>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</si>
  <si>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</si>
  <si>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</si>
  <si>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</si>
  <si>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</si>
  <si>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</si>
  <si>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</si>
  <si>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</si>
  <si>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</si>
  <si>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</si>
  <si>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</si>
  <si>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</si>
  <si>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</si>
  <si>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</si>
  <si>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</si>
  <si>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</si>
  <si>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</si>
  <si>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</si>
  <si>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</si>
  <si>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</si>
  <si>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</si>
  <si>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</si>
  <si>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</si>
  <si>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</si>
  <si>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</si>
  <si>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</si>
  <si>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</si>
  <si>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</si>
  <si>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</si>
  <si>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</si>
  <si>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</si>
  <si>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</si>
  <si>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</si>
  <si>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</si>
  <si>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</si>
  <si>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</si>
  <si>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</si>
  <si>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</si>
  <si>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</si>
  <si>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</si>
  <si>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</si>
  <si>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</si>
  <si>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</si>
  <si>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</si>
  <si>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</si>
  <si>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</si>
  <si>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</si>
  <si>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</si>
  <si>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</si>
  <si>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</si>
  <si>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</si>
  <si>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</si>
  <si>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</si>
  <si>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</si>
  <si>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</si>
  <si>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</si>
  <si>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</si>
  <si>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</si>
  <si>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</si>
  <si>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</si>
  <si>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</si>
  <si>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</si>
  <si>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</si>
  <si>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</si>
  <si>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</si>
  <si>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</si>
  <si>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</si>
  <si>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</si>
  <si>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</si>
  <si>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</si>
  <si>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</si>
  <si>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</si>
  <si>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</si>
  <si>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</si>
  <si>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</si>
  <si>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</si>
  <si>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</si>
  <si>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</si>
  <si>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</si>
  <si>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</si>
  <si>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</si>
  <si>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</si>
  <si>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</si>
  <si>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</si>
  <si>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</si>
  <si>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</si>
  <si>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</si>
  <si>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</si>
  <si>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</si>
  <si>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</si>
  <si>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</si>
  <si>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</si>
  <si>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</si>
  <si>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</si>
  <si>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</si>
  <si>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</si>
  <si>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</si>
  <si>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</si>
  <si>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</si>
  <si>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</si>
  <si>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</si>
  <si>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</si>
  <si>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</si>
  <si>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</si>
  <si>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</si>
  <si>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</si>
  <si>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</si>
  <si>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</si>
  <si>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</si>
  <si>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</si>
  <si>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</si>
  <si>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</si>
  <si>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</si>
  <si>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</si>
  <si>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</si>
  <si>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</si>
  <si>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</si>
  <si>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</si>
  <si>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</si>
  <si>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</si>
  <si>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</si>
  <si>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</si>
  <si>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</si>
  <si>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</si>
  <si>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</si>
  <si>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</si>
  <si>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</si>
  <si>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</si>
  <si>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</si>
  <si>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</si>
  <si>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</si>
  <si>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</si>
  <si>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</si>
  <si>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</si>
  <si>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</si>
  <si>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</si>
  <si>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</si>
  <si>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</si>
  <si>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</si>
  <si>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</si>
  <si>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</si>
  <si>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</si>
  <si>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</si>
  <si>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</si>
  <si>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</si>
  <si>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</si>
  <si>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</si>
  <si>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</si>
  <si>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</si>
  <si>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</si>
  <si>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</si>
  <si>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</si>
  <si>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</si>
  <si>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</si>
  <si>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</si>
  <si>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</si>
  <si>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</si>
  <si>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</si>
  <si>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</si>
  <si>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</si>
  <si>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</si>
  <si>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</si>
  <si>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</si>
  <si>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</si>
  <si>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</si>
  <si>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</si>
  <si>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</si>
  <si>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</si>
  <si>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</si>
  <si>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</si>
  <si>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</si>
  <si>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</si>
  <si>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</si>
  <si>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</si>
  <si>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</si>
  <si>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</si>
  <si>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</si>
  <si>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</si>
  <si>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</si>
  <si>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</si>
  <si>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</si>
  <si>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</si>
  <si>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</si>
  <si>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</si>
  <si>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</si>
  <si>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</si>
  <si>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</si>
  <si>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</si>
  <si>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</si>
  <si>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</si>
  <si>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</si>
  <si>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</si>
  <si>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</si>
  <si>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</si>
  <si>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</si>
  <si>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</si>
  <si>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</si>
  <si>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</si>
  <si>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</si>
  <si>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</si>
  <si>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</si>
  <si>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</si>
  <si>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</si>
  <si>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</si>
  <si>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</si>
  <si>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</si>
  <si>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</si>
  <si>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</si>
  <si>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</si>
  <si>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</si>
  <si>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</si>
  <si>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</si>
  <si>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</si>
  <si>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</si>
  <si>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</si>
  <si>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</si>
  <si>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</si>
  <si>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</si>
  <si>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</si>
  <si>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</si>
  <si>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</si>
  <si>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</si>
  <si>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</si>
  <si>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</si>
  <si>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</si>
  <si>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</si>
  <si>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</si>
  <si>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</si>
  <si>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</si>
  <si>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</si>
  <si>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</si>
  <si>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</si>
  <si>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</si>
  <si>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</si>
  <si>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</si>
  <si>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</si>
  <si>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</si>
  <si>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</si>
  <si>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</si>
  <si>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</si>
  <si>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</si>
  <si>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</si>
  <si>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</si>
  <si>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</si>
  <si>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</si>
  <si>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</si>
  <si>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</si>
  <si>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</si>
  <si>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</si>
  <si>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</si>
  <si>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</si>
  <si>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</si>
  <si>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</si>
  <si>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</si>
  <si>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</si>
  <si>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</si>
  <si>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</si>
  <si>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</si>
  <si>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</si>
  <si>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</si>
  <si>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</si>
  <si>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</si>
  <si>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</si>
  <si>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</si>
  <si>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</si>
  <si>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</si>
  <si>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</si>
  <si>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</si>
  <si>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</si>
  <si>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</si>
  <si>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</si>
  <si>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</si>
  <si>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</si>
  <si>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</si>
  <si>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</si>
  <si>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</si>
  <si>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</si>
  <si>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</si>
  <si>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</si>
  <si>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</si>
  <si>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</si>
  <si>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</si>
  <si>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</si>
  <si>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</si>
  <si>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</si>
  <si>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</si>
  <si>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</si>
  <si>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</si>
  <si>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</si>
  <si>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</si>
  <si>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</si>
  <si>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</si>
  <si>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</si>
  <si>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</si>
  <si>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</si>
  <si>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</si>
  <si>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</si>
  <si>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</si>
  <si>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</si>
  <si>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</si>
  <si>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</si>
  <si>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</si>
  <si>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</si>
  <si>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</si>
  <si>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</si>
  <si>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</si>
  <si>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</si>
  <si>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</si>
  <si>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</si>
  <si>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</si>
  <si>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</si>
  <si>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</si>
  <si>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</si>
  <si>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</si>
  <si>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</si>
  <si>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</si>
  <si>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</si>
  <si>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</si>
  <si>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</si>
  <si>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</si>
  <si>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</si>
  <si>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</si>
  <si>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</si>
  <si>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</si>
  <si>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</si>
  <si>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</si>
  <si>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</si>
  <si>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</si>
  <si>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</si>
  <si>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</si>
  <si>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</si>
  <si>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</si>
  <si>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</si>
  <si>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</si>
  <si>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</si>
  <si>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</si>
  <si>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</si>
  <si>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</si>
  <si>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</si>
  <si>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</si>
  <si>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</si>
  <si>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</si>
  <si>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</si>
  <si>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</si>
  <si>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</si>
  <si>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</si>
  <si>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</si>
  <si>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</si>
  <si>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</si>
  <si>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</si>
  <si>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</si>
  <si>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</si>
  <si>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</si>
  <si>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</si>
  <si>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</si>
  <si>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</si>
  <si>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</si>
  <si>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</si>
  <si>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</si>
  <si>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</si>
  <si>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</si>
  <si>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</si>
  <si>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</si>
  <si>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</si>
  <si>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</si>
  <si>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</si>
  <si>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</si>
  <si>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</si>
  <si>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</si>
  <si>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</si>
  <si>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</si>
  <si>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</si>
  <si>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</si>
  <si>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</si>
  <si>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</si>
  <si>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</si>
  <si>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</si>
  <si>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</si>
  <si>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</si>
  <si>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</si>
  <si>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</si>
  <si>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</si>
  <si>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</si>
  <si>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</si>
  <si>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</si>
  <si>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</si>
  <si>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</si>
  <si>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</si>
  <si>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</si>
  <si>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</si>
  <si>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</si>
  <si>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</si>
  <si>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</si>
  <si>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</si>
  <si>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</si>
  <si>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</si>
  <si>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</si>
  <si>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</si>
  <si>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</si>
  <si>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</si>
  <si>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</si>
  <si>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</si>
  <si>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</si>
  <si>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</si>
  <si>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</si>
  <si>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</si>
  <si>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</si>
  <si>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</si>
  <si>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</si>
  <si>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</si>
  <si>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</si>
  <si>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</si>
  <si>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</si>
  <si>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</si>
  <si>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</si>
  <si>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</si>
  <si>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</si>
  <si>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</si>
  <si>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</si>
  <si>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</si>
  <si>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</si>
  <si>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</si>
  <si>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</si>
  <si>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</si>
  <si>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</si>
  <si>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</si>
  <si>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</si>
  <si>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</si>
  <si>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</si>
  <si>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</si>
  <si>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</si>
  <si>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</si>
  <si>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</si>
  <si>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</si>
  <si>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</si>
  <si>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</si>
  <si>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</si>
  <si>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</si>
  <si>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</si>
  <si>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</si>
  <si>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</si>
  <si>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</si>
  <si>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</si>
  <si>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</si>
  <si>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</si>
  <si>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</si>
  <si>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</si>
  <si>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</si>
  <si>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</si>
  <si>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</si>
  <si>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</si>
  <si>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</si>
  <si>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</si>
  <si>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</si>
  <si>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</si>
  <si>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</si>
  <si>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</si>
  <si>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</si>
  <si>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</si>
  <si>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</si>
  <si>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</si>
  <si>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</si>
  <si>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</si>
  <si>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</si>
  <si>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</si>
  <si>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</si>
  <si>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</si>
  <si>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</si>
  <si>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</si>
  <si>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</si>
  <si>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</si>
  <si>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</si>
  <si>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</si>
  <si>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</si>
  <si>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</si>
  <si>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</si>
  <si>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</si>
  <si>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</si>
  <si>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</si>
  <si>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</si>
  <si>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</si>
  <si>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</si>
  <si>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</si>
  <si>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</si>
  <si>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</si>
  <si>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</si>
  <si>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</si>
  <si>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</si>
  <si>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</si>
  <si>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</si>
  <si>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</si>
  <si>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</si>
  <si>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</si>
  <si>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</si>
  <si>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</si>
  <si>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</si>
  <si>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</si>
  <si>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</si>
  <si>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</si>
  <si>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</si>
  <si>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</si>
  <si>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</si>
  <si>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</si>
  <si>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</si>
  <si>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</si>
  <si>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</si>
  <si>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</si>
  <si>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</si>
  <si>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</si>
  <si>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</si>
  <si>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</si>
  <si>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</si>
  <si>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</si>
  <si>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</si>
  <si>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</si>
  <si>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</si>
  <si>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</si>
  <si>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</si>
  <si>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</si>
  <si>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</si>
  <si>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</si>
  <si>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</si>
  <si>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</si>
  <si>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</si>
  <si>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</si>
  <si>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</si>
  <si>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</si>
  <si>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</si>
  <si>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</si>
  <si>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</si>
  <si>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</si>
  <si>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</si>
  <si>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</si>
  <si>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</si>
  <si>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</si>
  <si>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</si>
  <si>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</si>
  <si>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</si>
  <si>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</si>
  <si>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</si>
  <si>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</si>
  <si>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</si>
  <si>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</si>
  <si>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</si>
  <si>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</si>
  <si>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</si>
  <si>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</si>
  <si>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</si>
  <si>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</si>
  <si>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</si>
  <si>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</si>
  <si>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</si>
  <si>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</si>
  <si>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</si>
  <si>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</si>
  <si>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</si>
  <si>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</si>
  <si>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</si>
  <si>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</si>
  <si>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</si>
  <si>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</si>
  <si>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</si>
  <si>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</si>
  <si>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</si>
  <si>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</si>
  <si>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</si>
  <si>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</si>
  <si>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</si>
  <si>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</si>
  <si>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</si>
  <si>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</si>
  <si>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</si>
  <si>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</si>
  <si>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</si>
  <si>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</si>
  <si>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</si>
  <si>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</si>
  <si>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</si>
  <si>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</si>
  <si>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</si>
  <si>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</si>
  <si>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</si>
  <si>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</si>
  <si>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</si>
  <si>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</si>
  <si>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</si>
  <si>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</si>
  <si>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</si>
  <si>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</si>
  <si>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</si>
  <si>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</si>
  <si>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</si>
  <si>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</si>
  <si>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</si>
  <si>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</si>
  <si>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</si>
  <si>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</si>
  <si>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</si>
  <si>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</si>
  <si>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</si>
  <si>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</si>
  <si>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</si>
  <si>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</si>
  <si>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</si>
  <si>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</si>
  <si>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</si>
  <si>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</si>
  <si>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</si>
  <si>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</si>
  <si>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</si>
  <si>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</si>
  <si>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</si>
  <si>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</si>
  <si>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</si>
  <si>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</si>
  <si>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</si>
  <si>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</si>
  <si>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</si>
  <si>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</si>
  <si>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</si>
  <si>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</si>
  <si>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</si>
  <si>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</si>
  <si>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</si>
  <si>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</si>
  <si>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</si>
  <si>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</si>
  <si>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</si>
  <si>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</si>
  <si>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</si>
  <si>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</si>
  <si>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</si>
  <si>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</si>
  <si>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</si>
  <si>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</si>
  <si>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</si>
  <si>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</si>
  <si>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</si>
  <si>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</si>
  <si>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</si>
  <si>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</si>
  <si>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</si>
  <si>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</si>
  <si>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</si>
  <si>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</si>
  <si>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</si>
  <si>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</si>
  <si>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</si>
  <si>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</si>
  <si>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</si>
  <si>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</si>
  <si>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</si>
  <si>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</si>
  <si>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</si>
  <si>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</si>
  <si>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</si>
  <si>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</si>
  <si>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</si>
  <si>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</si>
  <si>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</si>
  <si>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</si>
  <si>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</si>
  <si>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</si>
  <si>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</si>
  <si>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</si>
  <si>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</si>
  <si>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</si>
  <si>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</si>
  <si>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</si>
  <si>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</si>
  <si>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</si>
  <si>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</si>
  <si>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</si>
  <si>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</si>
  <si>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</si>
  <si>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</si>
  <si>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</si>
  <si>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</si>
  <si>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</si>
  <si>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</si>
  <si>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</si>
  <si>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</si>
  <si>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</si>
  <si>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</si>
  <si>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</si>
  <si>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</si>
  <si>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</si>
  <si>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</si>
  <si>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</si>
  <si>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</si>
  <si>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</si>
  <si>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</si>
  <si>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</si>
  <si>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</si>
  <si>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</si>
  <si>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</si>
  <si>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</si>
  <si>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</si>
  <si>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</si>
  <si>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</si>
  <si>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</si>
  <si>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</si>
  <si>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</si>
  <si>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</si>
  <si>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</si>
  <si>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</si>
  <si>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</si>
  <si>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</si>
  <si>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</si>
  <si>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</si>
  <si>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</si>
  <si>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</si>
  <si>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</si>
  <si>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</si>
  <si>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</si>
  <si>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</si>
  <si>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</si>
  <si>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</si>
  <si>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</si>
  <si>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</si>
  <si>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</si>
  <si>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</si>
  <si>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</si>
  <si>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</si>
  <si>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</si>
  <si>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</si>
  <si>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</si>
  <si>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</si>
  <si>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</si>
  <si>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</si>
  <si>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</si>
  <si>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</si>
  <si>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</si>
  <si>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</si>
  <si>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</si>
  <si>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</si>
  <si>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</si>
  <si>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</si>
  <si>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</si>
  <si>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</si>
  <si>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</si>
  <si>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</si>
  <si>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</si>
  <si>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</si>
  <si>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</si>
  <si>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</si>
  <si>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</si>
  <si>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</si>
  <si>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</si>
  <si>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</si>
  <si>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</si>
  <si>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</si>
  <si>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</si>
  <si>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</si>
  <si>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</si>
  <si>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</si>
  <si>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</si>
  <si>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</si>
  <si>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</si>
  <si>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</si>
  <si>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</si>
  <si>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</si>
  <si>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</si>
  <si>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</si>
  <si>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</si>
  <si>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</si>
  <si>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</si>
  <si>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</si>
  <si>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</si>
  <si>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</si>
  <si>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</si>
  <si>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</si>
  <si>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</si>
  <si>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</si>
  <si>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</si>
  <si>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</si>
  <si>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</si>
  <si>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</si>
  <si>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</si>
  <si>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</si>
  <si>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</si>
  <si>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</si>
  <si>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</si>
  <si>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</si>
  <si>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</si>
  <si>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</si>
  <si>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</si>
  <si>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</si>
  <si>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</si>
  <si>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</si>
  <si>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</si>
  <si>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</si>
  <si>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</si>
  <si>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</si>
  <si>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</si>
  <si>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</si>
  <si>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</si>
  <si>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</si>
  <si>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</si>
  <si>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</si>
  <si>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</si>
  <si>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</si>
  <si>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</si>
  <si>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</si>
  <si>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</si>
  <si>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</si>
  <si>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</si>
  <si>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</si>
  <si>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</si>
  <si>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</si>
  <si>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</si>
  <si>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</si>
  <si>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</si>
  <si>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</si>
  <si>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</si>
  <si>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</si>
  <si>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</si>
  <si>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</si>
  <si>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</si>
  <si>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</si>
  <si>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</si>
  <si>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</si>
  <si>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</si>
  <si>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</si>
  <si>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</si>
  <si>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</si>
  <si>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</si>
  <si>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</si>
  <si>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</si>
  <si>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</si>
  <si>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</si>
  <si>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</si>
  <si>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</si>
  <si>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</si>
  <si>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</si>
  <si>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</si>
  <si>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</si>
  <si>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</si>
  <si>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</si>
  <si>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</si>
  <si>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</si>
  <si>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</si>
  <si>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</si>
  <si>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</si>
  <si>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</si>
  <si>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</si>
  <si>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</si>
  <si>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</si>
  <si>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</si>
  <si>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</si>
  <si>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</si>
  <si>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</si>
  <si>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</si>
  <si>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</si>
  <si>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</si>
  <si>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</si>
  <si>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</si>
  <si>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</si>
  <si>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</si>
  <si>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</si>
  <si>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</si>
  <si>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</si>
  <si>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</si>
  <si>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</si>
  <si>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</si>
  <si>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</si>
  <si>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</si>
  <si>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</si>
  <si>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</si>
  <si>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</si>
  <si>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</si>
  <si>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</si>
  <si>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</si>
  <si>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</si>
  <si>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</si>
  <si>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</si>
  <si>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</si>
  <si>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</si>
  <si>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</si>
  <si>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</si>
  <si>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</si>
  <si>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</si>
  <si>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</si>
  <si>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</si>
  <si>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</si>
  <si>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</si>
  <si>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</si>
  <si>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</si>
  <si>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</si>
  <si>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</si>
  <si>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</si>
  <si>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</si>
  <si>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</si>
  <si>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</si>
  <si>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</si>
  <si>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</si>
  <si>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</si>
  <si>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</si>
  <si>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</si>
  <si>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</si>
  <si>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</si>
  <si>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</si>
  <si>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</si>
  <si>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</si>
  <si>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</si>
  <si>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</si>
  <si>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</si>
  <si>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</si>
  <si>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</si>
  <si>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</si>
  <si>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</si>
  <si>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</si>
  <si>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</si>
  <si>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</si>
  <si>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</si>
  <si>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</si>
  <si>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</si>
  <si>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</si>
  <si>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</si>
  <si>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</si>
  <si>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</si>
  <si>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</si>
  <si>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</si>
  <si>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</si>
  <si>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</si>
  <si>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</si>
  <si>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</si>
  <si>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</si>
  <si>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</si>
  <si>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</si>
  <si>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</si>
  <si>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</si>
  <si>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</si>
  <si>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</si>
  <si>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</si>
  <si>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</si>
  <si>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</si>
  <si>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</si>
  <si>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</si>
  <si>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</si>
  <si>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</si>
  <si>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</si>
  <si>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</si>
  <si>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</si>
  <si>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</si>
  <si>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</si>
  <si>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</si>
  <si>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</si>
  <si>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</si>
  <si>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</si>
  <si>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</si>
  <si>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</si>
  <si>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</si>
  <si>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</si>
  <si>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</si>
  <si>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</si>
  <si>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</si>
  <si>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</si>
  <si>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</si>
  <si>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</si>
  <si>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</si>
  <si>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</si>
  <si>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</si>
  <si>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</si>
  <si>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</si>
  <si>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</si>
  <si>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</si>
  <si>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</si>
  <si>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</si>
  <si>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</si>
  <si>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</si>
  <si>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</si>
  <si>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</si>
  <si>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</si>
  <si>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</si>
  <si>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</si>
  <si>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</si>
  <si>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</si>
  <si>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</si>
  <si>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</si>
  <si>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</si>
  <si>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</si>
  <si>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</si>
  <si>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</si>
  <si>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</si>
  <si>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</si>
  <si>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</si>
  <si>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</si>
  <si>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</si>
  <si>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</si>
  <si>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</si>
  <si>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</si>
  <si>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</si>
  <si>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</si>
  <si>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</si>
  <si>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</si>
  <si>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</si>
  <si>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</si>
  <si>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</si>
  <si>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</si>
  <si>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</si>
  <si>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</si>
  <si>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</si>
  <si>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</si>
  <si>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</si>
  <si>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</si>
  <si>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</si>
  <si>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</si>
  <si>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</si>
  <si>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</si>
  <si>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</si>
  <si>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</si>
  <si>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</si>
  <si>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</si>
  <si>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</si>
  <si>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</si>
  <si>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</si>
  <si>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</si>
  <si>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</si>
  <si>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</si>
  <si>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</si>
  <si>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</si>
  <si>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</si>
  <si>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</si>
  <si>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</si>
  <si>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</si>
  <si>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</si>
  <si>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</si>
  <si>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</si>
  <si>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</si>
  <si>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</si>
  <si>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</si>
  <si>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</si>
  <si>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</si>
  <si>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</si>
  <si>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</si>
  <si>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</si>
  <si>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</si>
  <si>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</si>
  <si>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</si>
  <si>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</si>
  <si>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</si>
  <si>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</si>
  <si>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</si>
  <si>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</si>
  <si>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</si>
  <si>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</si>
  <si>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</si>
  <si>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</si>
  <si>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</si>
  <si>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</si>
  <si>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</si>
  <si>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</si>
  <si>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</si>
  <si>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</si>
  <si>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</si>
  <si>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</si>
  <si>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</si>
  <si>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</si>
  <si>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</si>
  <si>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</si>
  <si>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</si>
  <si>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</si>
  <si>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</si>
  <si>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</si>
  <si>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</si>
  <si>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</si>
  <si>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</si>
  <si>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</si>
  <si>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</si>
  <si>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</si>
  <si>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</si>
  <si>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</si>
  <si>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</si>
  <si>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</si>
  <si>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</si>
  <si>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</si>
  <si>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</si>
  <si>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</si>
  <si>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</si>
  <si>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</si>
  <si>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</si>
  <si>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</si>
  <si>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</si>
  <si>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</si>
  <si>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</si>
  <si>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</si>
  <si>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</si>
  <si>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</si>
  <si>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</si>
  <si>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</si>
  <si>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</si>
  <si>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</si>
  <si>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</si>
  <si>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</si>
  <si>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</si>
  <si>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</si>
  <si>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</si>
  <si>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</si>
  <si>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</si>
  <si>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</si>
  <si>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</si>
  <si>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</si>
  <si>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</si>
  <si>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</si>
  <si>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</si>
  <si>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</si>
  <si>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</si>
  <si>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</si>
  <si>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</si>
  <si>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</si>
  <si>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</si>
  <si>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</si>
  <si>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</si>
  <si>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</si>
  <si>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</si>
  <si>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</si>
  <si>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</si>
  <si>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</si>
  <si>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</si>
  <si>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</si>
  <si>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</si>
  <si>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</si>
  <si>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</si>
  <si>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</si>
  <si>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</si>
  <si>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</si>
  <si>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</si>
  <si>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</si>
  <si>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</si>
  <si>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</si>
  <si>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</si>
  <si>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</si>
  <si>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</si>
  <si>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</si>
  <si>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</si>
  <si>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</si>
  <si>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</si>
  <si>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</si>
  <si>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</si>
  <si>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</si>
  <si>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</si>
  <si>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</si>
  <si>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</si>
  <si>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</si>
  <si>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</si>
  <si>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</si>
  <si>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</si>
  <si>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</si>
  <si>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</si>
  <si>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</si>
  <si>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</si>
  <si>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</si>
  <si>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</si>
  <si>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</si>
  <si>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</si>
  <si>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</si>
  <si>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</si>
  <si>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</si>
  <si>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</si>
  <si>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</si>
  <si>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</si>
  <si>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</si>
  <si>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</si>
  <si>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</si>
  <si>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</si>
  <si>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</si>
  <si>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</si>
  <si>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</si>
  <si>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</si>
  <si>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</si>
  <si>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</si>
  <si>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</si>
  <si>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</si>
  <si>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</si>
  <si>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</si>
  <si>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</si>
  <si>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</si>
  <si>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</si>
  <si>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</si>
  <si>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</si>
  <si>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</si>
  <si>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</si>
  <si>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</si>
  <si>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</si>
  <si>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</si>
  <si>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</si>
  <si>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</si>
  <si>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</si>
  <si>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</si>
  <si>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</si>
  <si>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</si>
  <si>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</si>
  <si>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</si>
  <si>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</si>
  <si>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</si>
  <si>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</si>
  <si>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</si>
  <si>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</si>
  <si>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</si>
  <si>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</si>
  <si>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</si>
  <si>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</si>
  <si>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</si>
  <si>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</si>
  <si>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</si>
  <si>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</si>
  <si>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</si>
  <si>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</si>
  <si>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</si>
  <si>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</si>
  <si>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</si>
  <si>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</si>
  <si>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</si>
  <si>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</si>
  <si>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</si>
  <si>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</si>
  <si>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</si>
  <si>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</si>
  <si>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</si>
  <si>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</si>
  <si>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</si>
  <si>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</si>
  <si>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</si>
  <si>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</si>
  <si>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</si>
  <si>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</si>
  <si>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</si>
  <si>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</si>
  <si>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</si>
  <si>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</si>
  <si>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</si>
  <si>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</si>
  <si>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</si>
  <si>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</si>
  <si>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</si>
  <si>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</si>
  <si>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</si>
  <si>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</si>
  <si>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</si>
  <si>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</si>
  <si>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</si>
  <si>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</si>
  <si>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</si>
  <si>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</si>
  <si>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</si>
  <si>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</si>
  <si>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</si>
  <si>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</si>
  <si>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</si>
  <si>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</si>
  <si>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</si>
  <si>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</si>
  <si>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</si>
  <si>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</si>
  <si>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</si>
  <si>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</si>
  <si>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</si>
  <si>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</si>
  <si>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</si>
  <si>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</si>
  <si>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</si>
  <si>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</si>
  <si>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</si>
  <si>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</si>
  <si>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</si>
  <si>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</si>
  <si>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</si>
  <si>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</si>
  <si>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</si>
  <si>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</si>
  <si>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</si>
  <si>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</si>
  <si>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</si>
  <si>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</si>
  <si>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</si>
  <si>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</si>
  <si>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</si>
  <si>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</si>
  <si>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</si>
  <si>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</si>
  <si>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</si>
  <si>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</si>
  <si>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</si>
  <si>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</si>
  <si>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</si>
  <si>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</si>
  <si>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</si>
  <si>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</si>
  <si>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</si>
  <si>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</si>
  <si>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</si>
  <si>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</si>
  <si>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</si>
  <si>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</si>
  <si>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</si>
  <si>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</si>
  <si>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</si>
  <si>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</si>
  <si>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</si>
  <si>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</si>
  <si>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</si>
  <si>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</si>
  <si>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</si>
  <si>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</si>
  <si>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</si>
  <si>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</si>
  <si>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</si>
  <si>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</si>
  <si>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</si>
  <si>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</si>
  <si>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</si>
  <si>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</si>
  <si>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</si>
  <si>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</si>
  <si>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</si>
  <si>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</si>
  <si>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</si>
  <si>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</si>
  <si>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</si>
  <si>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</si>
  <si>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</si>
  <si>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</si>
  <si>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</si>
  <si>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</si>
  <si>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</si>
  <si>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</si>
  <si>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</si>
  <si>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</si>
  <si>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</si>
  <si>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</si>
  <si>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</si>
  <si>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</si>
  <si>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</si>
  <si>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</si>
  <si>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</si>
  <si>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</si>
  <si>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</si>
  <si>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</si>
  <si>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</si>
  <si>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</si>
  <si>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</si>
  <si>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</si>
  <si>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</si>
  <si>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</si>
  <si>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</si>
  <si>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</si>
  <si>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</si>
  <si>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</si>
  <si>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</si>
  <si>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</si>
  <si>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</si>
  <si>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</si>
  <si>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</si>
  <si>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</si>
  <si>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</si>
  <si>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</si>
  <si>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</si>
  <si>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</si>
  <si>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</si>
  <si>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</si>
  <si>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</si>
  <si>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</si>
  <si>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</si>
  <si>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</si>
  <si>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</si>
  <si>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</si>
  <si>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</si>
  <si>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</si>
  <si>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</si>
  <si>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</si>
  <si>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</si>
  <si>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</si>
  <si>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</si>
  <si>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</si>
  <si>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</si>
  <si>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</si>
  <si>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</si>
  <si>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</si>
  <si>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</si>
  <si>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</si>
  <si>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</si>
  <si>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</si>
  <si>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</si>
  <si>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</si>
  <si>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</si>
  <si>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</si>
  <si>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</si>
  <si>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</si>
  <si>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</si>
  <si>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</si>
  <si>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</si>
  <si>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</si>
  <si>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</si>
  <si>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</si>
  <si>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</si>
  <si>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</si>
  <si>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</si>
  <si>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</si>
  <si>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</si>
  <si>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</si>
  <si>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</si>
  <si>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</si>
  <si>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</si>
  <si>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</si>
  <si>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</si>
  <si>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</si>
  <si>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</si>
  <si>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</si>
  <si>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</si>
  <si>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</si>
  <si>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</si>
  <si>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</si>
  <si>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</si>
  <si>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</si>
  <si>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</si>
  <si>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</si>
  <si>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</si>
  <si>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</si>
  <si>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</si>
  <si>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</si>
  <si>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</si>
  <si>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</si>
  <si>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</si>
  <si>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</si>
  <si>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</si>
  <si>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</si>
  <si>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</si>
  <si>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</si>
  <si>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</si>
  <si>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</si>
  <si>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</si>
  <si>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</si>
  <si>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</si>
  <si>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</si>
  <si>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</si>
  <si>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</si>
  <si>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</si>
  <si>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</si>
  <si>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</si>
  <si>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</si>
  <si>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</si>
  <si>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</si>
  <si>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</si>
  <si>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</si>
  <si>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</si>
  <si>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</si>
  <si>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</si>
  <si>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</si>
  <si>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</si>
  <si>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</si>
  <si>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</si>
  <si>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</si>
  <si>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</si>
  <si>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</si>
  <si>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</si>
  <si>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</si>
  <si>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</si>
  <si>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</si>
  <si>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</si>
  <si>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</si>
  <si>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</si>
  <si>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</si>
  <si>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</si>
  <si>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</si>
  <si>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</si>
  <si>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</si>
  <si>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</si>
  <si>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</si>
  <si>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</si>
  <si>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</si>
  <si>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</si>
  <si>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</si>
  <si>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</si>
  <si>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</si>
  <si>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</si>
  <si>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</si>
  <si>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</si>
  <si>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</si>
  <si>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</si>
  <si>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</si>
  <si>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</si>
  <si>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</si>
  <si>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</si>
  <si>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</si>
  <si>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</si>
  <si>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</si>
  <si>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</si>
  <si>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</si>
  <si>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</si>
  <si>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</si>
  <si>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</si>
  <si>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</si>
  <si>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</si>
  <si>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</si>
  <si>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</si>
  <si>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</si>
  <si>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</si>
  <si>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</si>
  <si>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</si>
  <si>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</si>
  <si>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</si>
  <si>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</si>
  <si>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</si>
  <si>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</si>
  <si>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</si>
  <si>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</si>
  <si>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</si>
  <si>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</si>
  <si>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</si>
  <si>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</si>
  <si>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</si>
  <si>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</si>
  <si>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</si>
  <si>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</si>
  <si>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</si>
  <si>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</si>
  <si>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</si>
  <si>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</si>
  <si>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</si>
  <si>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</si>
  <si>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</si>
  <si>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</si>
  <si>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</si>
  <si>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</si>
  <si>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</si>
  <si>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</si>
  <si>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</si>
  <si>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</si>
  <si>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</si>
  <si>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</si>
  <si>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</si>
  <si>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</si>
  <si>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</si>
  <si>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</si>
  <si>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</si>
  <si>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</si>
  <si>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</si>
  <si>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</si>
  <si>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</si>
  <si>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</si>
  <si>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</si>
  <si>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</si>
  <si>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</si>
  <si>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</si>
  <si>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</si>
  <si>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</si>
  <si>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</si>
  <si>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</si>
  <si>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</si>
  <si>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</si>
  <si>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</si>
  <si>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</si>
  <si>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</si>
  <si>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</si>
  <si>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</si>
  <si>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</si>
  <si>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</si>
  <si>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</si>
  <si>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</si>
  <si>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</si>
  <si>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</si>
  <si>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</si>
  <si>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</si>
  <si>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</si>
  <si>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</si>
  <si>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</si>
  <si>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</si>
  <si>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</si>
  <si>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</si>
  <si>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</si>
  <si>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</si>
  <si>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</si>
  <si>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</si>
  <si>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</si>
  <si>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</si>
  <si>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</si>
  <si>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</si>
  <si>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</si>
  <si>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</si>
  <si>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</si>
  <si>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</si>
  <si>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</si>
  <si>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</si>
  <si>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</si>
  <si>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</si>
  <si>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</si>
  <si>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</si>
  <si>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</si>
  <si>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</si>
  <si>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</si>
  <si>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</si>
  <si>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</si>
  <si>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</si>
  <si>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</si>
  <si>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</si>
  <si>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</si>
  <si>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</si>
  <si>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</si>
  <si>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</si>
  <si>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</si>
  <si>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</si>
  <si>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</si>
  <si>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</si>
  <si>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</si>
  <si>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</si>
  <si>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</si>
  <si>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</si>
  <si>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</si>
  <si>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</si>
  <si>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</si>
  <si>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</si>
  <si>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</si>
  <si>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</si>
  <si>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</si>
  <si>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</si>
  <si>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</si>
  <si>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</si>
  <si>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</si>
  <si>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</si>
  <si>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</si>
  <si>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</si>
  <si>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</si>
  <si>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</si>
  <si>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</si>
  <si>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</si>
  <si>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</si>
  <si>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</si>
  <si>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</si>
  <si>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</si>
  <si>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</si>
  <si>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</si>
  <si>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</si>
  <si>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</si>
  <si>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</si>
  <si>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</si>
  <si>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</si>
  <si>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</si>
  <si>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</si>
  <si>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</si>
  <si>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</si>
  <si>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</si>
  <si>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</si>
  <si>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</si>
  <si>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</si>
  <si>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</si>
  <si>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</si>
  <si>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</si>
  <si>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</si>
  <si>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</si>
  <si>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</si>
  <si>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</si>
  <si>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</si>
  <si>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</si>
  <si>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</si>
  <si>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</si>
  <si>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</si>
  <si>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</si>
  <si>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</si>
  <si>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</si>
  <si>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</si>
  <si>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</si>
  <si>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</si>
  <si>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</si>
  <si>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</si>
  <si>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</si>
  <si>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</si>
  <si>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</si>
  <si>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</si>
  <si>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</si>
  <si>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</si>
  <si>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</si>
  <si>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</si>
  <si>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</si>
  <si>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</si>
  <si>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</si>
  <si>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</si>
  <si>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</si>
  <si>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</si>
  <si>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</si>
  <si>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</si>
  <si>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</si>
  <si>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</si>
  <si>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</si>
  <si>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</si>
  <si>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</si>
  <si>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</si>
  <si>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</si>
  <si>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</si>
  <si>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</si>
  <si>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</si>
  <si>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</si>
  <si>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</si>
  <si>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</si>
  <si>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</si>
  <si>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</si>
  <si>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</si>
  <si>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</si>
  <si>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</si>
  <si>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</si>
  <si>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</si>
  <si>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</si>
  <si>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</si>
  <si>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</si>
  <si>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</si>
  <si>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</si>
  <si>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</si>
  <si>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</si>
  <si>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</si>
  <si>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</si>
  <si>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</si>
  <si>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</si>
  <si>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</si>
  <si>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</si>
  <si>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</si>
  <si>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</si>
  <si>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</si>
  <si>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</si>
  <si>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</si>
  <si>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</si>
  <si>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</si>
  <si>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</si>
  <si>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</si>
  <si>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</si>
  <si>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</si>
  <si>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</si>
  <si>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</si>
  <si>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</si>
  <si>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</si>
  <si>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</si>
  <si>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</si>
  <si>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</si>
  <si>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</si>
  <si>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</si>
  <si>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</si>
  <si>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</si>
  <si>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</si>
  <si>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</si>
  <si>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</si>
  <si>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</si>
  <si>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</si>
  <si>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</si>
  <si>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</si>
  <si>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</si>
  <si>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</si>
  <si>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</si>
  <si>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</si>
  <si>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</si>
  <si>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</si>
  <si>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</si>
  <si>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</si>
  <si>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</si>
  <si>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</si>
  <si>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</si>
  <si>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</si>
  <si>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</si>
  <si>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</si>
  <si>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</si>
  <si>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</si>
  <si>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</si>
  <si>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</si>
  <si>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</si>
  <si>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</si>
  <si>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</si>
  <si>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</si>
  <si>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</si>
  <si>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</si>
  <si>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</si>
  <si>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</si>
  <si>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</si>
  <si>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</si>
  <si>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</si>
  <si>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</si>
  <si>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</si>
  <si>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</si>
  <si>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</si>
  <si>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</si>
  <si>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</si>
  <si>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</si>
  <si>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</si>
  <si>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</si>
  <si>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</si>
  <si>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</si>
  <si>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</si>
  <si>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</si>
  <si>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</si>
  <si>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</si>
  <si>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</si>
  <si>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</si>
  <si>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</si>
  <si>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</si>
  <si>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</si>
  <si>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</si>
  <si>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</si>
  <si>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</si>
  <si>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</si>
  <si>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</si>
  <si>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</si>
  <si>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</si>
  <si>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</si>
  <si>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</si>
  <si>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</si>
  <si>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</si>
  <si>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</si>
  <si>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</si>
  <si>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</si>
  <si>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</si>
  <si>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</si>
  <si>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</si>
  <si>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</si>
  <si>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</si>
  <si>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</si>
  <si>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</si>
  <si>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</si>
  <si>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</si>
  <si>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</si>
  <si>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</si>
  <si>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</si>
  <si>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</si>
  <si>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</si>
  <si>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</si>
  <si>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</si>
  <si>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</si>
  <si>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</si>
  <si>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</si>
  <si>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</si>
  <si>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</si>
  <si>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</si>
  <si>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</si>
  <si>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</si>
  <si>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</si>
  <si>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</si>
  <si>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</si>
  <si>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</si>
  <si>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</si>
  <si>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</si>
  <si>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</si>
  <si>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</si>
  <si>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</si>
  <si>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</si>
  <si>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</si>
  <si>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</si>
  <si>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</si>
  <si>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</si>
  <si>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</si>
  <si>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</si>
  <si>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</si>
  <si>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</si>
  <si>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</si>
  <si>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</si>
  <si>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</si>
  <si>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</si>
  <si>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</si>
  <si>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</si>
  <si>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</si>
  <si>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</si>
  <si>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</si>
  <si>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</si>
  <si>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</si>
  <si>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</si>
  <si>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</si>
  <si>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</si>
  <si>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</si>
  <si>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</si>
  <si>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</si>
  <si>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</si>
  <si>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</si>
  <si>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</si>
  <si>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</si>
  <si>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</si>
  <si>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</si>
  <si>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</si>
  <si>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</si>
  <si>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</si>
  <si>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</si>
  <si>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</si>
  <si>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</si>
  <si>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</si>
  <si>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</si>
  <si>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</si>
  <si>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</si>
  <si>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</si>
  <si>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</si>
  <si>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</si>
  <si>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</si>
  <si>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</si>
  <si>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</si>
  <si>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</si>
  <si>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</si>
  <si>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</si>
  <si>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</si>
  <si>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</si>
  <si>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</si>
  <si>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</si>
  <si>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</si>
  <si>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</si>
  <si>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</si>
  <si>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</si>
  <si>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</si>
  <si>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</si>
  <si>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</si>
  <si>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</si>
  <si>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</si>
  <si>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</si>
  <si>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</si>
  <si>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</si>
  <si>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</si>
  <si>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</si>
  <si>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</si>
  <si>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</si>
  <si>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</si>
  <si>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</si>
  <si>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</si>
  <si>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</si>
  <si>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</si>
  <si>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</si>
  <si>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</si>
  <si>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</si>
  <si>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</si>
  <si>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</si>
  <si>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</si>
  <si>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</si>
  <si>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</si>
  <si>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</si>
  <si>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</si>
  <si>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</si>
  <si>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</si>
  <si>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</si>
  <si>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</si>
  <si>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</si>
  <si>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</si>
  <si>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</si>
  <si>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</si>
  <si>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</si>
  <si>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</si>
  <si>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</si>
  <si>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</si>
  <si>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</si>
  <si>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</si>
  <si>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</si>
  <si>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</si>
  <si>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</si>
  <si>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</si>
  <si>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</si>
  <si>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</si>
  <si>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</si>
  <si>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</si>
  <si>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</si>
  <si>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</si>
  <si>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</si>
  <si>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</si>
  <si>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</si>
  <si>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</si>
  <si>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</si>
  <si>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</si>
  <si>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</si>
  <si>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</si>
  <si>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</si>
  <si>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</si>
  <si>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</si>
  <si>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</si>
  <si>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</si>
  <si>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</si>
  <si>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</si>
  <si>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</si>
  <si>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</si>
  <si>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</si>
  <si>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</si>
  <si>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</si>
  <si>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</si>
  <si>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</si>
  <si>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</si>
  <si>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</si>
  <si>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</si>
  <si>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</si>
  <si>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</si>
  <si>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</si>
  <si>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</si>
  <si>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</si>
  <si>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</si>
  <si>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</si>
  <si>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</si>
  <si>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</si>
  <si>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</si>
  <si>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</si>
  <si>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</si>
  <si>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</si>
  <si>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</si>
  <si>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</si>
  <si>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</si>
  <si>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</si>
  <si>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</si>
  <si>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</si>
  <si>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</si>
  <si>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</si>
  <si>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</si>
  <si>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</si>
  <si>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</si>
  <si>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</si>
  <si>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</si>
  <si>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</si>
  <si>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</si>
  <si>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</si>
  <si>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</si>
  <si>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</si>
  <si>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</si>
  <si>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</si>
  <si>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</si>
  <si>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</si>
  <si>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</si>
  <si>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</si>
  <si>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</si>
  <si>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</si>
  <si>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</si>
  <si>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</si>
  <si>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</si>
  <si>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</si>
  <si>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</si>
  <si>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</si>
  <si>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</si>
  <si>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</si>
  <si>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</si>
  <si>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</si>
  <si>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</si>
  <si>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</si>
  <si>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</si>
  <si>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</si>
  <si>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</si>
  <si>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</si>
  <si>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</si>
  <si>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</si>
  <si>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</si>
  <si>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</si>
  <si>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</si>
  <si>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</si>
  <si>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</si>
  <si>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</si>
  <si>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</si>
  <si>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</si>
  <si>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</si>
  <si>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</si>
  <si>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</si>
  <si>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</si>
  <si>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</si>
  <si>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</si>
  <si>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</si>
  <si>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</si>
  <si>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</si>
  <si>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</si>
  <si>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</si>
  <si>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</si>
  <si>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</si>
  <si>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</si>
  <si>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</si>
  <si>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</si>
  <si>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</si>
  <si>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</si>
  <si>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</si>
  <si>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</si>
  <si>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</si>
  <si>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</si>
  <si>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</si>
  <si>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</si>
  <si>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</si>
  <si>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</si>
  <si>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</si>
  <si>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</si>
  <si>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</si>
  <si>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</si>
  <si>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</si>
  <si>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</si>
  <si>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</si>
  <si>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</si>
  <si>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</si>
  <si>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</si>
  <si>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</si>
  <si>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</si>
  <si>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</si>
  <si>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</si>
  <si>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</si>
  <si>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</si>
  <si>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</si>
  <si>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</si>
  <si>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</si>
  <si>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</si>
  <si>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</si>
  <si>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</si>
  <si>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</si>
  <si>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</si>
  <si>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</si>
  <si>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</si>
  <si>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</si>
  <si>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</si>
  <si>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</si>
  <si>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</si>
  <si>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</si>
  <si>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</si>
  <si>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</si>
  <si>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</si>
  <si>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</si>
  <si>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</si>
  <si>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</si>
  <si>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</si>
  <si>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</si>
  <si>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</si>
  <si>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</si>
  <si>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</si>
  <si>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</si>
  <si>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</si>
  <si>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</si>
  <si>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</si>
  <si>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</si>
  <si>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</si>
  <si>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</si>
  <si>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</si>
  <si>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</si>
  <si>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</si>
  <si>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</si>
  <si>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</si>
  <si>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</si>
  <si>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</si>
  <si>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</si>
  <si>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</si>
  <si>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</si>
  <si>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</si>
  <si>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</si>
  <si>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</si>
  <si>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</si>
  <si>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</si>
  <si>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</si>
  <si>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</si>
  <si>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</si>
  <si>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</si>
  <si>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</si>
  <si>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</si>
  <si>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</si>
  <si>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</si>
  <si>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</si>
  <si>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</si>
  <si>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</si>
  <si>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</si>
  <si>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</si>
  <si>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</si>
  <si>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</si>
  <si>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</si>
  <si>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</si>
  <si>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</si>
  <si>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</si>
  <si>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</si>
  <si>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</si>
  <si>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</si>
  <si>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</si>
  <si>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</si>
  <si>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</si>
  <si>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</si>
  <si>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</si>
  <si>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</si>
  <si>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</si>
  <si>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</si>
  <si>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</si>
  <si>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</si>
  <si>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</si>
  <si>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</si>
  <si>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</si>
  <si>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</si>
  <si>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</si>
  <si>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</si>
  <si>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</si>
  <si>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</si>
  <si>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</si>
  <si>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</si>
  <si>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</si>
  <si>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</si>
  <si>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</si>
  <si>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</si>
  <si>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</si>
  <si>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</si>
  <si>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</si>
  <si>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</si>
  <si>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</si>
  <si>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</si>
  <si>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</si>
  <si>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</si>
  <si>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</si>
  <si>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</si>
  <si>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</si>
  <si>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</si>
  <si>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</si>
  <si>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</si>
  <si>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</si>
  <si>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</si>
  <si>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</si>
  <si>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</si>
  <si>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</si>
  <si>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</si>
  <si>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</si>
  <si>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</si>
  <si>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</si>
  <si>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</si>
  <si>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</si>
  <si>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</si>
  <si>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</si>
  <si>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</si>
  <si>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</si>
  <si>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</si>
  <si>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</si>
  <si>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</si>
  <si>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</si>
  <si>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</si>
  <si>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</si>
  <si>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</si>
  <si>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</si>
  <si>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</si>
  <si>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</si>
  <si>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</si>
  <si>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</si>
  <si>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</si>
  <si>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</si>
  <si>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</si>
  <si>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</si>
  <si>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</si>
  <si>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</si>
  <si>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</si>
  <si>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</si>
  <si>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</si>
  <si>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</si>
  <si>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</si>
  <si>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</si>
  <si>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</si>
  <si>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</si>
  <si>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</si>
  <si>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</si>
  <si>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</si>
  <si>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</si>
  <si>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</si>
  <si>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</si>
  <si>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</si>
  <si>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</si>
  <si>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</si>
  <si>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</si>
  <si>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</si>
  <si>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</si>
  <si>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</si>
  <si>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</si>
  <si>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</si>
  <si>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</si>
  <si>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</si>
  <si>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</si>
  <si>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</si>
  <si>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</si>
  <si>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</si>
  <si>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</si>
  <si>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</si>
  <si>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</si>
  <si>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</si>
  <si>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</si>
  <si>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</si>
  <si>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</si>
  <si>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</si>
  <si>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</si>
  <si>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</si>
  <si>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</si>
  <si>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</si>
  <si>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</si>
  <si>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</si>
  <si>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</si>
  <si>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</si>
  <si>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</si>
  <si>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</si>
  <si>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</si>
  <si>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</si>
  <si>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</si>
  <si>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</si>
  <si>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</si>
  <si>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</si>
  <si>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</si>
  <si>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</si>
  <si>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</si>
  <si>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</si>
  <si>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</si>
  <si>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</si>
  <si>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</si>
  <si>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</si>
  <si>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</si>
  <si>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</si>
  <si>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</si>
  <si>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</si>
  <si>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</si>
  <si>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</si>
  <si>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</si>
  <si>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</si>
  <si>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</si>
  <si>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</si>
  <si>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</si>
  <si>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</si>
  <si>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</si>
  <si>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</si>
  <si>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</si>
  <si>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</si>
  <si>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</si>
  <si>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</si>
  <si>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</si>
  <si>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</si>
  <si>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</si>
  <si>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</si>
  <si>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</si>
  <si>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</si>
  <si>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</si>
  <si>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</si>
  <si>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</si>
  <si>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</si>
  <si>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</si>
  <si>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</si>
  <si>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</si>
  <si>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</si>
  <si>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</si>
  <si>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</si>
  <si>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</si>
  <si>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</si>
  <si>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</si>
  <si>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</si>
  <si>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</si>
  <si>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</si>
  <si>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</si>
  <si>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</si>
  <si>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</si>
  <si>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</si>
  <si>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</si>
  <si>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</si>
  <si>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</si>
  <si>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</si>
  <si>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</si>
  <si>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</si>
  <si>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</si>
  <si>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</si>
  <si>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</si>
  <si>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</si>
  <si>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</si>
  <si>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</si>
  <si>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</si>
  <si>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</si>
  <si>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</si>
  <si>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</si>
  <si>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</si>
  <si>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</si>
  <si>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</si>
  <si>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</si>
  <si>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</si>
  <si>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</si>
  <si>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</si>
  <si>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</si>
  <si>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</si>
  <si>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</si>
  <si>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</si>
  <si>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</si>
  <si>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</si>
  <si>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</si>
  <si>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</si>
  <si>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</si>
  <si>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</si>
  <si>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</si>
  <si>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</si>
  <si>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</si>
  <si>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</si>
  <si>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</si>
  <si>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</si>
  <si>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</si>
  <si>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</si>
  <si>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</si>
  <si>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</si>
  <si>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</si>
  <si>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</si>
  <si>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</si>
  <si>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</si>
  <si>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</si>
  <si>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</si>
  <si>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</si>
  <si>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</si>
  <si>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</si>
  <si>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</si>
  <si>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</si>
  <si>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</si>
  <si>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</si>
  <si>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</si>
  <si>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</si>
  <si>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</si>
  <si>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</si>
  <si>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</si>
  <si>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</si>
  <si>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</si>
  <si>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</si>
  <si>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</si>
  <si>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</si>
  <si>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</si>
  <si>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</si>
  <si>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</si>
  <si>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</si>
  <si>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</si>
  <si>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</si>
  <si>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</si>
  <si>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</si>
  <si>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</si>
  <si>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</si>
  <si>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</si>
  <si>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</si>
  <si>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</si>
  <si>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</si>
  <si>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</si>
  <si>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</si>
  <si>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</si>
  <si>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</si>
  <si>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</si>
  <si>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</si>
  <si>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</si>
  <si>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</si>
  <si>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</si>
  <si>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</si>
  <si>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</si>
  <si>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</si>
  <si>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</si>
  <si>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</si>
  <si>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</si>
  <si>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</si>
  <si>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</si>
  <si>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</si>
  <si>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</si>
  <si>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</si>
  <si>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</si>
  <si>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</si>
  <si>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</si>
  <si>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</si>
  <si>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</si>
  <si>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</si>
  <si>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</si>
  <si>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</si>
  <si>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</si>
  <si>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</si>
  <si>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</si>
  <si>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</si>
  <si>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</si>
  <si>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</si>
  <si>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</si>
  <si>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</si>
  <si>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</si>
  <si>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</si>
  <si>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</si>
  <si>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</si>
  <si>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</si>
  <si>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</si>
  <si>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</si>
  <si>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</si>
  <si>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</si>
  <si>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</si>
  <si>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</si>
  <si>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</si>
  <si>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</si>
  <si>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</si>
  <si>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</si>
  <si>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</si>
  <si>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</si>
  <si>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</si>
  <si>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</si>
  <si>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</si>
  <si>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</si>
  <si>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</si>
  <si>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</si>
  <si>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</si>
  <si>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</si>
  <si>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</si>
  <si>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</si>
  <si>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</si>
  <si>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</si>
  <si>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</si>
  <si>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</si>
  <si>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</si>
  <si>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</si>
  <si>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</si>
  <si>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</si>
  <si>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</si>
  <si>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</si>
  <si>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</si>
  <si>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</si>
  <si>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</si>
  <si>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</si>
  <si>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</si>
  <si>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</si>
  <si>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</si>
  <si>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</si>
  <si>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</si>
  <si>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</si>
  <si>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</si>
  <si>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</si>
  <si>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</si>
  <si>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</si>
  <si>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</si>
  <si>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</si>
  <si>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</si>
  <si>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</si>
  <si>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</si>
  <si>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</si>
  <si>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</si>
  <si>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</si>
  <si>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</si>
  <si>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</si>
  <si>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</si>
  <si>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</si>
  <si>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</si>
  <si>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</si>
  <si>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</si>
  <si>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</si>
  <si>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</si>
  <si>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</si>
  <si>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</si>
  <si>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</si>
  <si>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</si>
  <si>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</si>
  <si>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</si>
  <si>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</si>
  <si>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</si>
  <si>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</si>
  <si>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</si>
  <si>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</si>
  <si>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</si>
  <si>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</si>
  <si>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</si>
  <si>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</si>
  <si>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</si>
  <si>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</si>
  <si>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</si>
  <si>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</si>
  <si>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</si>
  <si>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</si>
  <si>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</si>
  <si>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</si>
  <si>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</si>
  <si>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</si>
  <si>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</si>
  <si>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</si>
  <si>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</si>
  <si>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</si>
  <si>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</si>
  <si>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</si>
  <si>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</si>
  <si>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</si>
  <si>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</si>
  <si>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</si>
  <si>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</si>
  <si>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</si>
  <si>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</si>
  <si>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</si>
  <si>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</si>
  <si>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</si>
  <si>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</si>
  <si>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</si>
  <si>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</si>
  <si>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</si>
  <si>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</si>
  <si>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</si>
  <si>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</si>
  <si>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</si>
  <si>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</si>
  <si>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</si>
  <si>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</si>
  <si>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</si>
  <si>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</si>
  <si>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</si>
  <si>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</si>
  <si>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</si>
  <si>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</si>
  <si>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</si>
  <si>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</si>
  <si>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</si>
  <si>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</si>
  <si>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</si>
  <si>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</si>
  <si>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</si>
  <si>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</si>
  <si>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</si>
  <si>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</si>
  <si>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</si>
  <si>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</si>
  <si>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</si>
  <si>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</si>
  <si>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</si>
  <si>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</si>
  <si>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</si>
  <si>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</si>
  <si>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</si>
  <si>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</si>
  <si>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</si>
  <si>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</si>
  <si>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</si>
  <si>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</si>
  <si>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</si>
  <si>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</si>
  <si>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</si>
  <si>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</si>
  <si>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</si>
  <si>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</si>
  <si>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</si>
  <si>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</si>
  <si>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</si>
  <si>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</si>
  <si>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</si>
  <si>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</si>
  <si>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</si>
  <si>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</si>
  <si>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</si>
  <si>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</si>
  <si>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</si>
  <si>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</si>
  <si>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</si>
  <si>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</si>
  <si>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</si>
  <si>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</si>
  <si>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</si>
  <si>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</si>
  <si>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</si>
  <si>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</si>
  <si>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</si>
  <si>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</si>
  <si>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</si>
  <si>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</si>
  <si>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</si>
  <si>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</si>
  <si>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</si>
  <si>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</si>
  <si>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</si>
  <si>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</si>
  <si>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</si>
  <si>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</si>
  <si>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</si>
  <si>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</si>
  <si>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</si>
  <si>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</si>
  <si>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</si>
  <si>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</si>
  <si>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</si>
  <si>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</si>
  <si>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</si>
  <si>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</si>
  <si>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</si>
  <si>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</si>
  <si>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</si>
  <si>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</si>
  <si>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</si>
  <si>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</si>
  <si>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</si>
  <si>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</si>
  <si>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</si>
  <si>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</si>
  <si>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</si>
  <si>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</si>
  <si>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</si>
  <si>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</si>
  <si>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</si>
  <si>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</si>
  <si>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</si>
  <si>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</si>
  <si>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</si>
  <si>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</si>
  <si>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</si>
  <si>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</si>
  <si>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</si>
  <si>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</si>
  <si>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</si>
  <si>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</si>
  <si>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</si>
  <si>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</si>
  <si>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</si>
  <si>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</si>
  <si>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</si>
  <si>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</si>
  <si>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</si>
  <si>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</si>
  <si>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</si>
  <si>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</si>
  <si>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</si>
  <si>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</si>
  <si>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</si>
  <si>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</si>
  <si>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</si>
  <si>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</si>
  <si>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</si>
  <si>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</si>
  <si>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</si>
  <si>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</si>
  <si>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</si>
  <si>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</si>
  <si>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</si>
  <si>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</si>
  <si>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</si>
  <si>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</si>
  <si>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</si>
  <si>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</si>
  <si>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</si>
  <si>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</si>
  <si>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</si>
  <si>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</si>
  <si>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</si>
  <si>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</si>
  <si>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</si>
  <si>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</si>
  <si>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</si>
  <si>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</si>
  <si>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</si>
  <si>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</si>
  <si>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</si>
  <si>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</si>
  <si>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</si>
  <si>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</si>
  <si>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</si>
  <si>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</si>
  <si>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</si>
  <si>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</si>
  <si>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</si>
  <si>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</si>
  <si>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</si>
  <si>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</si>
  <si>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</si>
  <si>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</si>
  <si>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</si>
  <si>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</si>
  <si>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</si>
  <si>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</si>
  <si>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</si>
  <si>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</si>
  <si>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</si>
  <si>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</si>
  <si>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</si>
  <si>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</si>
  <si>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</si>
  <si>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</si>
  <si>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</si>
  <si>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</si>
  <si>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</si>
  <si>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</si>
  <si>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</si>
  <si>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</si>
  <si>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</si>
  <si>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</si>
  <si>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</si>
  <si>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</si>
  <si>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</si>
  <si>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</si>
  <si>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</si>
  <si>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</si>
  <si>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</si>
  <si>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</si>
  <si>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</si>
  <si>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</si>
  <si>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</si>
  <si>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</si>
  <si>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</si>
  <si>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</si>
  <si>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</si>
  <si>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</si>
  <si>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</si>
  <si>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</si>
  <si>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</si>
  <si>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</si>
  <si>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</si>
  <si>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</si>
  <si>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</si>
  <si>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</si>
  <si>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</si>
  <si>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</si>
  <si>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</si>
  <si>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</si>
  <si>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</si>
  <si>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</si>
  <si>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</si>
  <si>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</si>
  <si>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</si>
  <si>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</si>
  <si>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</si>
  <si>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</si>
  <si>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</si>
  <si>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</si>
  <si>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</si>
  <si>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</si>
  <si>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</si>
  <si>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</si>
  <si>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</si>
  <si>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</si>
  <si>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</si>
  <si>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</si>
  <si>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</si>
  <si>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</si>
  <si>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</si>
  <si>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</si>
  <si>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</si>
  <si>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</si>
  <si>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</si>
  <si>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</si>
  <si>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</si>
  <si>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</si>
  <si>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</si>
  <si>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</si>
  <si>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</si>
  <si>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</si>
  <si>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</si>
  <si>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</si>
  <si>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</si>
  <si>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</si>
  <si>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</si>
  <si>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</si>
  <si>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</si>
  <si>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</si>
  <si>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</si>
  <si>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</si>
  <si>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</si>
  <si>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</si>
  <si>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</si>
  <si>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</si>
  <si>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</si>
  <si>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</si>
  <si>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</si>
  <si>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</si>
  <si>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</si>
  <si>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</si>
  <si>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</si>
  <si>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</si>
  <si>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</si>
  <si>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</si>
  <si>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</si>
  <si>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</si>
  <si>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</si>
  <si>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</si>
  <si>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</si>
  <si>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</si>
  <si>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</si>
  <si>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</si>
  <si>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</si>
  <si>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</si>
  <si>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</si>
  <si>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</si>
  <si>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</si>
  <si>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</si>
  <si>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</si>
  <si>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</si>
  <si>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</si>
  <si>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</si>
  <si>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</si>
  <si>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</si>
  <si>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</si>
  <si>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</si>
  <si>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</si>
  <si>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</si>
  <si>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</si>
  <si>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</si>
  <si>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</si>
  <si>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</si>
  <si>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</si>
  <si>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</si>
  <si>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</si>
  <si>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</si>
  <si>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</si>
  <si>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</si>
  <si>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</si>
  <si>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</si>
  <si>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</si>
  <si>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</si>
  <si>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</si>
  <si>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</si>
  <si>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</si>
  <si>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</si>
  <si>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</si>
  <si>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</si>
  <si>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</si>
  <si>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</si>
  <si>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</si>
  <si>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</si>
  <si>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</si>
  <si>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</si>
  <si>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</si>
  <si>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</si>
  <si>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</si>
  <si>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</si>
  <si>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</si>
  <si>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</si>
  <si>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</si>
  <si>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</si>
  <si>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</si>
  <si>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</si>
  <si>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</si>
  <si>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</si>
  <si>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</si>
  <si>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</si>
  <si>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</si>
  <si>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</si>
  <si>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</si>
  <si>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</si>
  <si>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</si>
  <si>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</si>
  <si>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</si>
  <si>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</si>
  <si>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</si>
  <si>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</si>
  <si>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</si>
  <si>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</si>
  <si>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</si>
  <si>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</si>
  <si>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</si>
  <si>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</si>
  <si>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</si>
  <si>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</si>
  <si>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</si>
  <si>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</si>
  <si>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</si>
  <si>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</si>
  <si>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</si>
  <si>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</si>
  <si>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</si>
  <si>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</si>
  <si>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</si>
  <si>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</si>
  <si>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</si>
  <si>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</si>
  <si>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</si>
  <si>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</si>
  <si>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</si>
  <si>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</si>
  <si>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</si>
  <si>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</si>
  <si>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</si>
  <si>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</si>
  <si>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</si>
  <si>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</si>
  <si>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</si>
  <si>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</si>
  <si>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</si>
  <si>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</si>
  <si>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</si>
  <si>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</si>
  <si>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</si>
  <si>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</si>
  <si>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</si>
  <si>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</si>
  <si>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</si>
  <si>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</si>
  <si>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</si>
  <si>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</si>
  <si>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</si>
  <si>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</si>
  <si>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</si>
  <si>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</si>
  <si>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</si>
  <si>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</si>
  <si>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</si>
  <si>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</si>
  <si>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</si>
  <si>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</si>
  <si>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</si>
  <si>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</si>
  <si>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</si>
  <si>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</si>
  <si>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</si>
  <si>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</si>
  <si>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</si>
  <si>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</si>
  <si>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</si>
  <si>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</si>
  <si>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</si>
  <si>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</si>
  <si>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</si>
  <si>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</si>
  <si>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</si>
  <si>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</si>
  <si>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</si>
  <si>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</si>
  <si>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</si>
  <si>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</si>
  <si>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</si>
  <si>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</si>
  <si>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</si>
  <si>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</si>
  <si>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</si>
  <si>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</si>
  <si>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</si>
  <si>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</si>
  <si>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</si>
  <si>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</si>
  <si>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</si>
  <si>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</si>
  <si>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</si>
  <si>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</si>
  <si>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</si>
  <si>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</si>
  <si>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</si>
  <si>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</si>
  <si>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</si>
  <si>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</si>
  <si>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</si>
  <si>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</si>
  <si>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</si>
  <si>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</si>
  <si>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</si>
  <si>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</si>
  <si>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</si>
  <si>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</si>
  <si>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</si>
  <si>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</si>
  <si>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</si>
  <si>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</si>
  <si>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</si>
  <si>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</si>
  <si>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</si>
  <si>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</si>
  <si>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</si>
  <si>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</si>
  <si>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</si>
  <si>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</si>
  <si>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</si>
  <si>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</si>
  <si>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</si>
  <si>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</si>
  <si>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</si>
  <si>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</si>
  <si>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</si>
  <si>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</si>
  <si>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</si>
  <si>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</si>
  <si>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</si>
  <si>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</si>
  <si>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</si>
  <si>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</si>
  <si>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</si>
  <si>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</si>
  <si>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</si>
  <si>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</si>
  <si>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</si>
  <si>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</si>
  <si>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</si>
  <si>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</si>
  <si>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</si>
  <si>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</si>
  <si>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</si>
  <si>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</si>
  <si>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</si>
  <si>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</si>
  <si>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</si>
  <si>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</si>
  <si>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</si>
  <si>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</si>
  <si>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</si>
  <si>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</si>
  <si>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</si>
  <si>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</si>
  <si>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</si>
  <si>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</si>
  <si>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</si>
  <si>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</si>
  <si>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</si>
  <si>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</si>
  <si>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</si>
  <si>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</si>
  <si>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</si>
  <si>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</si>
  <si>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</si>
  <si>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</si>
  <si>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</si>
  <si>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</si>
  <si>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</si>
  <si>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</si>
  <si>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</si>
  <si>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</si>
  <si>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</si>
  <si>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</si>
  <si>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</si>
  <si>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</si>
  <si>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</si>
  <si>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</si>
  <si>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</si>
  <si>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</si>
  <si>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</si>
  <si>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</si>
  <si>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</si>
  <si>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</si>
  <si>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</si>
  <si>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</si>
  <si>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</si>
  <si>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</si>
  <si>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</si>
  <si>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</si>
  <si>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</si>
  <si>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</si>
  <si>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</si>
  <si>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</si>
  <si>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</si>
  <si>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</si>
  <si>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</si>
  <si>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</si>
  <si>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</si>
  <si>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</si>
  <si>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</si>
  <si>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</si>
  <si>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</si>
  <si>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</si>
  <si>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</si>
  <si>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</si>
  <si>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</si>
  <si>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</si>
  <si>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</si>
  <si>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</si>
  <si>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</si>
  <si>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</si>
  <si>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</si>
  <si>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</si>
  <si>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</si>
  <si>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</si>
  <si>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</si>
  <si>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</si>
  <si>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</si>
  <si>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</si>
  <si>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</si>
  <si>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</si>
  <si>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</si>
  <si>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</si>
  <si>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</si>
  <si>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</si>
  <si>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</si>
  <si>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</si>
  <si>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</si>
  <si>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</si>
  <si>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</si>
  <si>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</si>
  <si>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</si>
  <si>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</si>
  <si>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</si>
  <si>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</si>
  <si>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</si>
  <si>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</si>
  <si>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</si>
  <si>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</si>
  <si>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</si>
  <si>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</si>
  <si>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</si>
  <si>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</si>
  <si>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</si>
  <si>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</si>
  <si>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</si>
  <si>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</si>
  <si>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</si>
  <si>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</si>
  <si>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</si>
  <si>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</si>
  <si>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</si>
  <si>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</si>
  <si>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</si>
  <si>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</si>
  <si>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</si>
  <si>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</si>
  <si>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</si>
  <si>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</si>
  <si>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</si>
  <si>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</si>
  <si>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</si>
  <si>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</si>
  <si>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</si>
  <si>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</si>
  <si>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</si>
  <si>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</si>
  <si>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</si>
  <si>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</si>
  <si>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</si>
  <si>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</si>
  <si>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</si>
  <si>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</si>
  <si>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</si>
  <si>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</si>
  <si>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</si>
  <si>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</si>
  <si>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</si>
  <si>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</si>
  <si>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</si>
  <si>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</si>
  <si>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</si>
  <si>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</si>
  <si>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</si>
  <si>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</si>
  <si>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</si>
  <si>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</si>
  <si>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</si>
  <si>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</si>
  <si>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</si>
  <si>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</si>
  <si>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</si>
  <si>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</si>
  <si>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</si>
  <si>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</si>
  <si>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</si>
  <si>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</si>
  <si>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</si>
  <si>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</si>
  <si>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</si>
  <si>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</si>
  <si>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</si>
  <si>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</si>
  <si>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</si>
  <si>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</si>
  <si>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</si>
  <si>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</si>
  <si>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</si>
  <si>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</si>
  <si>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</si>
  <si>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</si>
  <si>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</si>
  <si>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</si>
  <si>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</si>
  <si>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</si>
  <si>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</si>
  <si>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</si>
  <si>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</si>
  <si>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</si>
  <si>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</si>
  <si>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</si>
  <si>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</si>
  <si>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</si>
  <si>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</si>
  <si>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</si>
  <si>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</si>
  <si>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</si>
  <si>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</si>
  <si>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</si>
  <si>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</si>
  <si>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</si>
  <si>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</si>
  <si>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</si>
  <si>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</si>
  <si>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</si>
  <si>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</si>
  <si>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</si>
  <si>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</si>
  <si>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</si>
  <si>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</si>
  <si>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</si>
  <si>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</si>
  <si>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</si>
  <si>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</si>
  <si>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</si>
  <si>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</si>
  <si>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</si>
  <si>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</si>
  <si>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</si>
  <si>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</si>
  <si>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</si>
  <si>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</si>
  <si>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</si>
  <si>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</si>
  <si>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</si>
  <si>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</si>
  <si>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</si>
  <si>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</si>
  <si>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</si>
  <si>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</si>
  <si>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</si>
  <si>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</si>
  <si>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</si>
  <si>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</si>
  <si>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</si>
  <si>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</si>
  <si>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</si>
  <si>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</si>
  <si>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</si>
  <si>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</si>
  <si>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</si>
  <si>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</si>
  <si>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</si>
  <si>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</si>
  <si>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</si>
  <si>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</si>
  <si>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</si>
  <si>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</si>
  <si>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</si>
  <si>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</si>
  <si>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</si>
  <si>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</si>
  <si>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</si>
  <si>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</si>
  <si>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</si>
  <si>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</si>
  <si>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</si>
  <si>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</si>
  <si>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</si>
  <si>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</si>
  <si>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</si>
  <si>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</si>
  <si>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</si>
  <si>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</si>
  <si>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</si>
  <si>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</si>
  <si>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</si>
  <si>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</si>
  <si>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</si>
  <si>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</si>
  <si>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</si>
  <si>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</si>
  <si>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</si>
  <si>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</si>
  <si>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</si>
  <si>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</si>
  <si>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</si>
  <si>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</si>
  <si>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</si>
  <si>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</si>
  <si>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</si>
  <si>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</si>
  <si>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</si>
  <si>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</si>
  <si>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</si>
  <si>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</si>
  <si>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</si>
  <si>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</si>
  <si>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</si>
  <si>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</si>
  <si>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</si>
  <si>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</si>
  <si>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</si>
  <si>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</si>
  <si>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</si>
  <si>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</si>
  <si>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</si>
  <si>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</si>
  <si>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</si>
  <si>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</si>
  <si>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</si>
  <si>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</si>
  <si>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</si>
  <si>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</si>
  <si>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</si>
  <si>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</si>
  <si>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</si>
  <si>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</si>
  <si>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</si>
  <si>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</si>
  <si>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</si>
  <si>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</si>
  <si>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</si>
  <si>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</si>
  <si>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</si>
  <si>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</si>
  <si>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</si>
  <si>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</si>
  <si>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</si>
  <si>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</si>
  <si>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</si>
  <si>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</si>
  <si>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</si>
  <si>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</si>
  <si>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</si>
  <si>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</si>
  <si>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</si>
  <si>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</si>
  <si>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</si>
  <si>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</si>
  <si>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</si>
  <si>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</si>
  <si>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</si>
  <si>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</si>
  <si>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</si>
  <si>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</si>
  <si>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</si>
  <si>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</si>
  <si>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</si>
  <si>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</si>
  <si>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</si>
  <si>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</si>
  <si>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</si>
  <si>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</si>
  <si>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</si>
  <si>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</si>
  <si>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</si>
  <si>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</si>
  <si>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</si>
  <si>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</si>
  <si>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</si>
  <si>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</si>
  <si>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</si>
  <si>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</si>
  <si>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</si>
  <si>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</si>
  <si>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</si>
  <si>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</si>
  <si>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</si>
  <si>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</si>
  <si>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</si>
  <si>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</si>
  <si>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</si>
  <si>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</si>
  <si>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</si>
  <si>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</si>
  <si>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</si>
  <si>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</si>
  <si>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</si>
  <si>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</si>
  <si>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</si>
  <si>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</si>
  <si>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</si>
  <si>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</si>
  <si>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</si>
  <si>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</si>
  <si>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</si>
  <si>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</si>
  <si>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</si>
  <si>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</si>
  <si>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</si>
  <si>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</si>
  <si>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</si>
  <si>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</si>
  <si>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</si>
  <si>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</si>
  <si>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</si>
  <si>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</si>
  <si>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</si>
  <si>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</si>
  <si>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</si>
  <si>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</si>
  <si>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</si>
  <si>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</si>
  <si>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</si>
  <si>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</si>
  <si>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</si>
  <si>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</si>
  <si>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</si>
  <si>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</si>
  <si>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</si>
  <si>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</si>
  <si>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</si>
  <si>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</si>
  <si>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</si>
  <si>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</si>
  <si>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</si>
  <si>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</si>
  <si>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</si>
  <si>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</si>
  <si>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</si>
  <si>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</si>
  <si>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</si>
  <si>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</si>
  <si>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</si>
  <si>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</si>
  <si>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</si>
  <si>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</si>
  <si>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</si>
  <si>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</si>
  <si>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</si>
  <si>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</si>
  <si>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</si>
  <si>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</si>
  <si>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</si>
  <si>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</si>
  <si>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</si>
  <si>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</si>
  <si>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</si>
  <si>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</si>
  <si>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</si>
  <si>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</si>
  <si>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</si>
  <si>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</si>
  <si>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</si>
  <si>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</si>
  <si>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</si>
  <si>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</si>
  <si>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</si>
  <si>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</si>
  <si>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</si>
  <si>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</si>
  <si>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</si>
  <si>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</si>
  <si>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</si>
  <si>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</si>
  <si>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</si>
  <si>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</si>
  <si>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</si>
  <si>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</si>
  <si>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</si>
  <si>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</si>
  <si>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</si>
  <si>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</si>
  <si>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</si>
  <si>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</si>
  <si>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</si>
  <si>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</si>
  <si>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</si>
  <si>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</si>
  <si>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</si>
  <si>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</si>
  <si>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</si>
  <si>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</si>
  <si>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</si>
  <si>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</si>
  <si>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</si>
  <si>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</si>
  <si>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</si>
  <si>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</si>
  <si>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</si>
  <si>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</si>
  <si>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</si>
  <si>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</si>
  <si>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</si>
  <si>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</si>
  <si>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</si>
  <si>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</si>
  <si>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</si>
  <si>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</si>
  <si>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</si>
  <si>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</si>
  <si>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</si>
  <si>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</si>
  <si>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</si>
  <si>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</si>
  <si>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</si>
  <si>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</si>
  <si>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</si>
  <si>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</si>
  <si>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</si>
  <si>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</si>
  <si>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</si>
  <si>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</si>
  <si>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</si>
  <si>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</si>
  <si>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</si>
  <si>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</si>
  <si>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</si>
  <si>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</si>
  <si>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</si>
  <si>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</si>
  <si>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</si>
  <si>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</si>
  <si>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</si>
  <si>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</si>
  <si>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</si>
  <si>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</si>
  <si>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</si>
  <si>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</si>
  <si>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</si>
  <si>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</si>
  <si>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</si>
  <si>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</si>
  <si>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</si>
  <si>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</si>
  <si>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</si>
  <si>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</si>
  <si>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</si>
  <si>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</si>
  <si>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</si>
  <si>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</si>
  <si>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</si>
  <si>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</si>
  <si>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</si>
  <si>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</si>
  <si>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</si>
  <si>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</si>
  <si>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</si>
  <si>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</si>
  <si>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</si>
  <si>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</si>
  <si>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</si>
  <si>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</si>
  <si>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</si>
  <si>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</si>
  <si>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</si>
  <si>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</si>
  <si>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</si>
  <si>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</si>
  <si>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</si>
  <si>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</si>
  <si>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</si>
  <si>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</si>
  <si>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</si>
  <si>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</si>
  <si>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</si>
  <si>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</si>
  <si>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</si>
  <si>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</si>
  <si>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</si>
  <si>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</si>
  <si>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</si>
  <si>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</si>
  <si>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</si>
  <si>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</si>
  <si>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</si>
  <si>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</si>
  <si>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</si>
  <si>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</si>
  <si>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</si>
  <si>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</si>
  <si>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</si>
  <si>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</si>
  <si>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</si>
  <si>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</si>
  <si>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</si>
  <si>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</si>
  <si>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</si>
  <si>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</si>
  <si>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</si>
  <si>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</si>
  <si>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</si>
  <si>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</si>
  <si>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</si>
  <si>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</si>
  <si>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</si>
  <si>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</si>
  <si>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</si>
  <si>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</si>
  <si>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</si>
  <si>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</si>
  <si>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</si>
  <si>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</si>
  <si>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</si>
  <si>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</si>
  <si>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</si>
  <si>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</si>
  <si>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</si>
  <si>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</si>
  <si>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</si>
  <si>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</si>
  <si>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</si>
  <si>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</si>
  <si>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</si>
  <si>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</si>
  <si>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</si>
  <si>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</si>
  <si>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</si>
  <si>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</si>
  <si>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</si>
  <si>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</si>
  <si>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</si>
  <si>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</si>
  <si>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</si>
  <si>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</si>
  <si>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</si>
  <si>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</si>
  <si>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</si>
  <si>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</si>
  <si>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</si>
  <si>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</si>
  <si>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</si>
  <si>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</si>
  <si>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</si>
  <si>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</si>
  <si>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</si>
  <si>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</si>
  <si>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</si>
  <si>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</si>
  <si>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</si>
  <si>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</si>
  <si>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</si>
  <si>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</si>
  <si>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</si>
  <si>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</si>
  <si>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</si>
  <si>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</si>
  <si>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</si>
  <si>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</si>
  <si>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</si>
  <si>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</si>
  <si>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</si>
  <si>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</si>
  <si>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</si>
  <si>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</si>
  <si>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</si>
  <si>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</si>
  <si>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</si>
  <si>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</si>
  <si>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</si>
  <si>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</si>
  <si>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</si>
  <si>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</si>
  <si>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</si>
  <si>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</si>
  <si>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</si>
  <si>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</si>
  <si>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</si>
  <si>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</si>
  <si>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</si>
  <si>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</si>
  <si>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</si>
  <si>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</si>
  <si>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</si>
  <si>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</si>
  <si>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</si>
  <si>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</si>
  <si>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</si>
  <si>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</si>
  <si>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</si>
  <si>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</si>
  <si>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</si>
  <si>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</si>
  <si>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</si>
  <si>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</si>
  <si>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</si>
  <si>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</si>
  <si>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</si>
  <si>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</si>
  <si>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</si>
  <si>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</si>
  <si>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</si>
  <si>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</si>
  <si>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</si>
  <si>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</si>
  <si>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</si>
  <si>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</si>
  <si>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</si>
  <si>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</si>
  <si>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</si>
  <si>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</si>
  <si>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</si>
  <si>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</si>
  <si>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</si>
  <si>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</si>
  <si>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</si>
  <si>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</si>
  <si>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</si>
  <si>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</si>
  <si>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</si>
  <si>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</si>
  <si>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</si>
  <si>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</si>
  <si>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</si>
  <si>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</si>
  <si>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</si>
  <si>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</si>
  <si>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</si>
  <si>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</si>
  <si>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</si>
  <si>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</si>
  <si>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</si>
  <si>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</si>
  <si>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</si>
  <si>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</si>
  <si>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</si>
  <si>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</si>
  <si>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</si>
  <si>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</si>
  <si>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</si>
  <si>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</si>
  <si>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</si>
  <si>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</si>
  <si>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</si>
  <si>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</si>
  <si>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</si>
  <si>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</si>
  <si>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</si>
  <si>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</si>
  <si>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</si>
  <si>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</si>
  <si>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</si>
  <si>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</si>
  <si>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</si>
  <si>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</si>
  <si>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</si>
  <si>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</si>
  <si>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</si>
  <si>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</si>
  <si>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</si>
  <si>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</si>
  <si>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</si>
  <si>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</si>
  <si>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</si>
  <si>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</si>
  <si>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</si>
  <si>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</si>
  <si>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</si>
  <si>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</si>
  <si>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</si>
  <si>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</si>
  <si>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</si>
  <si>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</si>
  <si>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</si>
  <si>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</si>
  <si>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</si>
  <si>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</si>
  <si>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</si>
  <si>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</si>
  <si>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</si>
  <si>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</si>
  <si>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</si>
  <si>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</si>
  <si>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</si>
  <si>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</si>
  <si>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</si>
  <si>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</si>
  <si>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</si>
  <si>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</si>
  <si>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</si>
  <si>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</si>
  <si>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</si>
  <si>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</si>
  <si>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</si>
  <si>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</si>
  <si>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</si>
  <si>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</si>
  <si>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</si>
  <si>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</si>
  <si>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</si>
  <si>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</si>
  <si>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</si>
  <si>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</si>
  <si>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</si>
  <si>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</si>
  <si>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</si>
  <si>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</si>
  <si>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</si>
  <si>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</si>
  <si>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</si>
  <si>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</si>
  <si>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</si>
  <si>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</si>
  <si>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</si>
  <si>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</si>
  <si>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</si>
  <si>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</si>
  <si>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</si>
  <si>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</si>
  <si>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</si>
  <si>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</si>
  <si>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</si>
  <si>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</si>
  <si>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</si>
  <si>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</si>
  <si>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</si>
  <si>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</si>
  <si>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</si>
  <si>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</si>
  <si>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</si>
  <si>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</si>
  <si>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</si>
  <si>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</si>
  <si>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</si>
  <si>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</si>
  <si>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</si>
  <si>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</si>
  <si>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</si>
  <si>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</si>
  <si>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</si>
  <si>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</si>
  <si>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</si>
  <si>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</si>
  <si>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</si>
  <si>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</si>
  <si>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</si>
  <si>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</si>
  <si>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</si>
  <si>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</si>
  <si>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</si>
  <si>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</si>
  <si>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</si>
  <si>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</si>
  <si>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</si>
  <si>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</si>
  <si>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</si>
  <si>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</si>
  <si>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</si>
  <si>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</si>
  <si>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</si>
  <si>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</si>
  <si>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</si>
  <si>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</si>
  <si>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</si>
  <si>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</si>
  <si>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</si>
  <si>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</si>
  <si>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</si>
  <si>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</si>
  <si>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</si>
  <si>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</si>
  <si>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</si>
  <si>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</si>
  <si>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</si>
  <si>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</si>
  <si>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</si>
  <si>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</si>
  <si>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</si>
  <si>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</si>
  <si>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</si>
  <si>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</si>
  <si>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</si>
  <si>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</si>
  <si>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</si>
  <si>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</si>
  <si>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</si>
  <si>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</si>
  <si>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</si>
  <si>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</si>
  <si>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</si>
  <si>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</si>
  <si>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</si>
  <si>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</si>
  <si>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</si>
  <si>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</si>
  <si>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</si>
  <si>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</si>
  <si>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</si>
  <si>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</si>
  <si>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</si>
  <si>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</si>
  <si>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</si>
  <si>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</si>
  <si>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</si>
  <si>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</si>
  <si>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</si>
  <si>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</si>
  <si>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</si>
  <si>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</si>
  <si>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</si>
  <si>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</si>
  <si>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</si>
  <si>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</si>
  <si>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</si>
  <si>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</si>
  <si>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</si>
  <si>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</si>
  <si>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</si>
  <si>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</si>
  <si>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</si>
  <si>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</si>
  <si>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</si>
  <si>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</si>
  <si>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</si>
  <si>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</si>
  <si>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</si>
  <si>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</si>
  <si>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</si>
  <si>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</si>
  <si>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</si>
  <si>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</si>
  <si>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</si>
  <si>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</si>
  <si>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</si>
  <si>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</si>
  <si>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</si>
  <si>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</si>
  <si>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</si>
  <si>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</si>
  <si>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</si>
  <si>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</si>
  <si>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</si>
  <si>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</si>
  <si>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</si>
  <si>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</si>
  <si>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</si>
  <si>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</si>
  <si>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</si>
  <si>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</si>
  <si>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</si>
  <si>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</si>
  <si>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</si>
  <si>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</si>
  <si>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</si>
  <si>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</si>
  <si>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</si>
  <si>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</si>
  <si>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</si>
  <si>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</si>
  <si>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</si>
  <si>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</si>
  <si>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</si>
  <si>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</si>
  <si>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</si>
  <si>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</si>
  <si>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</si>
  <si>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</si>
  <si>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</si>
  <si>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</si>
  <si>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</si>
  <si>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</si>
  <si>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</si>
  <si>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</si>
  <si>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</si>
  <si>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</si>
  <si>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</si>
  <si>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</si>
  <si>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</si>
  <si>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</si>
  <si>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</si>
  <si>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</si>
  <si>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</si>
  <si>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</si>
  <si>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</si>
  <si>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</si>
  <si>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</si>
  <si>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</si>
  <si>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</si>
  <si>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</si>
  <si>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</si>
  <si>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</si>
  <si>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</si>
  <si>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</si>
  <si>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</si>
  <si>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</si>
  <si>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</si>
  <si>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</si>
  <si>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</si>
  <si>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</si>
  <si>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</si>
  <si>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</si>
  <si>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</si>
  <si>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</si>
  <si>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</si>
  <si>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</si>
  <si>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</si>
  <si>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</si>
  <si>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</si>
  <si>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</si>
  <si>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</si>
  <si>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</si>
  <si>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</si>
  <si>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</si>
  <si>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</si>
  <si>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</si>
  <si>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</si>
  <si>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</si>
  <si>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</si>
  <si>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</si>
  <si>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</si>
  <si>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</si>
  <si>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</si>
  <si>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</si>
  <si>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</si>
  <si>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</si>
  <si>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</si>
  <si>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</si>
  <si>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</si>
  <si>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</si>
  <si>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</si>
  <si>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</si>
  <si>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</si>
  <si>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</si>
  <si>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</si>
  <si>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</si>
  <si>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</si>
  <si>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</si>
  <si>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</si>
  <si>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</si>
  <si>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</si>
  <si>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</si>
  <si>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</si>
  <si>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</si>
  <si>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</si>
  <si>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</si>
  <si>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</si>
  <si>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</si>
  <si>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</si>
  <si>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</si>
  <si>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</si>
  <si>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</si>
  <si>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</si>
  <si>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</si>
  <si>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</si>
  <si>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</si>
  <si>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</si>
  <si>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</si>
  <si>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</si>
  <si>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</si>
  <si>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</si>
  <si>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</si>
  <si>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</si>
  <si>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</si>
  <si>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</si>
  <si>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</si>
  <si>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</si>
  <si>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</si>
  <si>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</si>
  <si>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</si>
  <si>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</si>
  <si>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</si>
  <si>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</si>
  <si>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</si>
  <si>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</si>
  <si>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</si>
  <si>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</si>
  <si>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</si>
  <si>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</si>
  <si>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</si>
  <si>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</si>
  <si>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</si>
  <si>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</si>
  <si>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</si>
  <si>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</si>
  <si>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</si>
  <si>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</si>
  <si>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</si>
  <si>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</si>
  <si>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</si>
  <si>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</si>
  <si>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</si>
  <si>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</si>
  <si>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</si>
  <si>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</si>
  <si>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</si>
  <si>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</si>
  <si>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</si>
  <si>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</si>
  <si>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</si>
  <si>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</si>
  <si>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</si>
  <si>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</si>
  <si>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</si>
  <si>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</si>
  <si>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</si>
  <si>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</si>
  <si>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</si>
  <si>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</si>
  <si>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</si>
  <si>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</si>
  <si>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</si>
  <si>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</si>
  <si>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</si>
  <si>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</si>
  <si>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</si>
  <si>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</si>
  <si>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</si>
  <si>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</si>
  <si>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</si>
  <si>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</si>
  <si>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</si>
  <si>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</si>
  <si>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</si>
  <si>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</si>
  <si>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</si>
  <si>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</si>
  <si>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</si>
  <si>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</si>
  <si>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</si>
  <si>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</si>
  <si>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</si>
  <si>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</si>
  <si>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</si>
  <si>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</si>
  <si>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</si>
  <si>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</si>
  <si>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</si>
  <si>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</si>
  <si>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</si>
  <si>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</si>
  <si>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</si>
  <si>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</si>
  <si>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</si>
  <si>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</si>
  <si>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</si>
  <si>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</si>
  <si>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</si>
  <si>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</si>
  <si>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</si>
  <si>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</si>
  <si>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</si>
  <si>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</si>
  <si>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</si>
  <si>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</si>
  <si>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</si>
  <si>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</si>
  <si>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</si>
  <si>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</si>
  <si>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</si>
  <si>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</si>
  <si>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</si>
  <si>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</si>
  <si>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</si>
  <si>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</si>
  <si>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</si>
  <si>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</si>
  <si>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</si>
  <si>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</si>
  <si>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</si>
  <si>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</si>
  <si>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</si>
  <si>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</si>
  <si>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</si>
  <si>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</si>
  <si>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</si>
  <si>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</si>
  <si>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</si>
  <si>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</si>
  <si>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</si>
  <si>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</si>
  <si>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</si>
  <si>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</si>
  <si>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</si>
  <si>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</si>
  <si>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</si>
  <si>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</si>
  <si>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</si>
  <si>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</si>
  <si>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</si>
  <si>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</si>
  <si>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</si>
  <si>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</si>
  <si>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</si>
  <si>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</si>
  <si>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</si>
  <si>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</si>
  <si>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</si>
  <si>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</si>
  <si>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</si>
  <si>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</si>
  <si>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</si>
  <si>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</si>
  <si>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</si>
  <si>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</si>
  <si>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</si>
  <si>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</si>
  <si>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</si>
  <si>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</si>
  <si>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</si>
  <si>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</si>
  <si>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</si>
  <si>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</si>
  <si>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</si>
  <si>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</si>
  <si>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</si>
  <si>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</si>
  <si>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</si>
  <si>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</si>
  <si>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</si>
  <si>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</si>
  <si>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</si>
  <si>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</si>
  <si>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</si>
  <si>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</si>
  <si>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</si>
  <si>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</si>
  <si>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</si>
  <si>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</si>
  <si>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</si>
  <si>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</si>
  <si>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</si>
  <si>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</si>
  <si>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</si>
  <si>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</si>
  <si>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</si>
  <si>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</si>
  <si>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</si>
  <si>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</si>
  <si>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</si>
  <si>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</si>
  <si>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</si>
  <si>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</si>
  <si>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</si>
  <si>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</si>
  <si>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</si>
  <si>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</si>
  <si>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</si>
  <si>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</si>
  <si>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</si>
  <si>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</si>
  <si>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</si>
  <si>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</si>
  <si>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</si>
  <si>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</si>
  <si>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</si>
  <si>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</si>
  <si>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</si>
  <si>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</si>
  <si>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</si>
  <si>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</si>
  <si>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</si>
  <si>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</si>
  <si>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</si>
  <si>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</si>
  <si>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</si>
  <si>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</si>
  <si>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</si>
  <si>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</si>
  <si>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</si>
  <si>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</si>
  <si>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</si>
  <si>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</si>
  <si>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</si>
  <si>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</si>
  <si>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</si>
  <si>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</si>
  <si>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</si>
  <si>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</si>
  <si>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</si>
  <si>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</si>
  <si>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</si>
  <si>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</si>
  <si>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</si>
  <si>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</si>
  <si>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</si>
  <si>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</si>
  <si>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</si>
  <si>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</si>
  <si>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</si>
  <si>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</si>
  <si>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</si>
  <si>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</si>
  <si>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</si>
  <si>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</si>
  <si>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</si>
  <si>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</si>
  <si>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</si>
  <si>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</si>
  <si>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</si>
  <si>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</si>
  <si>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</si>
  <si>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</si>
  <si>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</si>
  <si>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</si>
  <si>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</si>
  <si>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</si>
  <si>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</si>
  <si>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</si>
  <si>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</si>
  <si>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</si>
  <si>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</si>
  <si>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</si>
  <si>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</si>
  <si>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</si>
  <si>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</si>
  <si>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</si>
  <si>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</si>
  <si>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</si>
  <si>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</si>
  <si>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</si>
  <si>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</si>
  <si>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</si>
  <si>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</si>
  <si>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</si>
  <si>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</si>
  <si>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</si>
  <si>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</si>
  <si>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</si>
  <si>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</si>
  <si>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</si>
  <si>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</si>
  <si>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</si>
  <si>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</si>
  <si>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</si>
  <si>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</si>
  <si>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</si>
  <si>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</si>
  <si>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</si>
  <si>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</si>
  <si>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</si>
  <si>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</si>
  <si>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</si>
  <si>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</si>
  <si>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</si>
  <si>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</si>
  <si>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</si>
  <si>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</si>
  <si>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</si>
  <si>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</si>
  <si>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</si>
  <si>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</si>
  <si>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</si>
  <si>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</si>
  <si>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</si>
  <si>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</si>
  <si>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</si>
  <si>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</si>
  <si>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</si>
  <si>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</si>
  <si>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</si>
  <si>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</si>
  <si>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</si>
  <si>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</si>
  <si>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</si>
  <si>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</si>
  <si>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</si>
  <si>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</si>
  <si>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</si>
  <si>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</si>
  <si>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</si>
  <si>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</si>
  <si>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</si>
  <si>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</si>
  <si>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</si>
  <si>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</si>
  <si>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</si>
  <si>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</si>
  <si>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</si>
  <si>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</si>
  <si>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</si>
  <si>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</si>
  <si>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</si>
  <si>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</si>
  <si>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</si>
  <si>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</si>
  <si>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</si>
  <si>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</si>
  <si>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</si>
  <si>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</si>
  <si>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</si>
  <si>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</si>
  <si>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</si>
  <si>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</si>
  <si>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</si>
  <si>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</si>
  <si>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</si>
  <si>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</si>
  <si>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</si>
  <si>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</si>
  <si>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</si>
  <si>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</si>
  <si>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</si>
  <si>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</si>
  <si>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</si>
  <si>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</si>
  <si>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</si>
  <si>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</si>
  <si>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</si>
  <si>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</si>
  <si>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</si>
  <si>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</si>
  <si>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</si>
  <si>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</si>
  <si>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</si>
  <si>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</si>
  <si>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</si>
  <si>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</si>
  <si>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</si>
  <si>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</si>
  <si>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</si>
  <si>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</si>
  <si>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</si>
  <si>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</si>
  <si>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</si>
  <si>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</si>
  <si>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</si>
  <si>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</si>
  <si>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</si>
  <si>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</si>
  <si>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</si>
  <si>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</si>
  <si>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</si>
  <si>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</si>
  <si>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</si>
  <si>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</si>
  <si>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</si>
  <si>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</si>
  <si>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</si>
  <si>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</si>
  <si>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</si>
  <si>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</si>
  <si>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</si>
  <si>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</si>
  <si>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</si>
  <si>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</si>
  <si>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</si>
  <si>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</si>
  <si>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</si>
  <si>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</si>
  <si>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</si>
  <si>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</si>
  <si>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</si>
  <si>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</si>
  <si>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</si>
  <si>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</si>
  <si>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</si>
  <si>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</si>
  <si>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</si>
  <si>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</si>
  <si>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</si>
  <si>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</si>
  <si>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</si>
  <si>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</si>
  <si>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</si>
  <si>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</si>
  <si>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</si>
  <si>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</si>
  <si>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</si>
  <si>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</si>
  <si>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</si>
  <si>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</si>
  <si>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</si>
  <si>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</si>
  <si>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</si>
  <si>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</si>
  <si>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</si>
  <si>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</si>
  <si>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</si>
  <si>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</si>
  <si>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</si>
  <si>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</si>
  <si>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</si>
  <si>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</si>
  <si>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</si>
  <si>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</si>
  <si>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</si>
  <si>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</si>
  <si>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</si>
  <si>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</si>
  <si>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</si>
  <si>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</si>
  <si>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</si>
  <si>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</si>
  <si>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</si>
  <si>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</si>
  <si>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</si>
  <si>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</si>
  <si>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</si>
  <si>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</si>
  <si>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</si>
  <si>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</si>
  <si>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</si>
  <si>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</si>
  <si>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</si>
  <si>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</si>
  <si>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</si>
  <si>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</si>
  <si>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</si>
  <si>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</si>
  <si>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</si>
  <si>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</si>
  <si>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</si>
  <si>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</si>
  <si>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</si>
  <si>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</si>
  <si>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</si>
  <si>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</si>
  <si>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</si>
  <si>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</si>
  <si>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</si>
  <si>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</si>
  <si>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</si>
  <si>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</si>
  <si>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</si>
  <si>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</si>
  <si>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</si>
  <si>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</si>
  <si>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</si>
  <si>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</si>
  <si>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</si>
  <si>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</si>
  <si>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</si>
  <si>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</si>
  <si>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</si>
  <si>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</si>
  <si>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</si>
  <si>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</si>
  <si>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</si>
  <si>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</si>
  <si>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</si>
  <si>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</si>
  <si>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</si>
  <si>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</si>
  <si>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</si>
  <si>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</si>
  <si>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</si>
  <si>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</si>
  <si>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</si>
  <si>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</si>
  <si>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</si>
  <si>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</si>
  <si>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</si>
  <si>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</si>
  <si>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</si>
  <si>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</si>
  <si>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</si>
  <si>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</si>
  <si>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</si>
  <si>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</si>
  <si>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</si>
  <si>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</si>
  <si>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</si>
  <si>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</si>
  <si>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</si>
  <si>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</si>
  <si>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</si>
  <si>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</si>
  <si>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</si>
  <si>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</si>
  <si>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</si>
  <si>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</si>
  <si>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</si>
  <si>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</si>
  <si>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</si>
  <si>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</si>
  <si>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</si>
  <si>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</si>
  <si>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</si>
  <si>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</si>
  <si>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</si>
  <si>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</si>
  <si>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</si>
  <si>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</si>
  <si>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</si>
  <si>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</si>
  <si>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</si>
  <si>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</si>
  <si>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</si>
  <si>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</si>
  <si>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</si>
  <si>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</si>
  <si>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</si>
  <si>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</si>
  <si>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</si>
  <si>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</si>
  <si>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</si>
  <si>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</si>
  <si>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</si>
  <si>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</si>
  <si>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</si>
  <si>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</si>
  <si>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</si>
  <si>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</si>
  <si>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</si>
  <si>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</si>
  <si>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</si>
  <si>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</si>
  <si>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</si>
  <si>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</si>
  <si>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</si>
  <si>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</si>
  <si>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</si>
  <si>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</si>
  <si>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</si>
  <si>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</si>
  <si>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</si>
  <si>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</si>
  <si>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</si>
  <si>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</si>
  <si>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</si>
  <si>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</si>
  <si>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</si>
  <si>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</si>
  <si>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</si>
  <si>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</si>
  <si>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</si>
  <si>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</si>
  <si>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</si>
  <si>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</si>
  <si>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</si>
  <si>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</si>
  <si>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</si>
  <si>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</si>
  <si>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</si>
  <si>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</si>
  <si>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</si>
  <si>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</si>
  <si>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</si>
  <si>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</si>
  <si>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</si>
  <si>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</si>
  <si>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</si>
  <si>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</si>
  <si>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</si>
  <si>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</si>
  <si>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</si>
  <si>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</si>
  <si>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</si>
  <si>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</si>
  <si>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</si>
  <si>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</si>
  <si>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</si>
  <si>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</si>
  <si>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</si>
  <si>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</si>
  <si>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</si>
  <si>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</si>
  <si>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</si>
  <si>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</si>
  <si>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</si>
  <si>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</si>
  <si>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</si>
  <si>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</si>
  <si>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</si>
  <si>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</si>
  <si>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</si>
  <si>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</si>
  <si>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</si>
  <si>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</si>
  <si>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</si>
  <si>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</si>
  <si>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</si>
  <si>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</si>
  <si>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</si>
  <si>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</si>
  <si>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</si>
  <si>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</si>
  <si>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</si>
  <si>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</si>
  <si>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</si>
  <si>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</si>
  <si>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</si>
  <si>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</si>
  <si>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</si>
  <si>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</si>
  <si>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</si>
  <si>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</si>
  <si>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</si>
  <si>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</si>
  <si>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</si>
  <si>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</si>
  <si>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</si>
  <si>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</si>
  <si>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</si>
  <si>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</si>
  <si>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</si>
  <si>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</si>
  <si>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</si>
  <si>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</si>
  <si>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</si>
  <si>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</si>
  <si>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</si>
  <si>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</si>
  <si>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</si>
  <si>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</si>
  <si>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</si>
  <si>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</si>
  <si>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</si>
  <si>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</si>
  <si>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</si>
  <si>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</si>
  <si>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</si>
  <si>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</si>
  <si>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</si>
  <si>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</si>
  <si>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</si>
  <si>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</si>
  <si>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</si>
  <si>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</si>
  <si>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</si>
  <si>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</si>
  <si>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</si>
  <si>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</si>
  <si>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</si>
  <si>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</si>
  <si>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</si>
  <si>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</si>
  <si>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</si>
  <si>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</si>
  <si>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</si>
  <si>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</si>
  <si>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</si>
  <si>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</si>
  <si>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</si>
  <si>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</si>
  <si>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</si>
  <si>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</si>
  <si>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</si>
  <si>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</si>
  <si>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</si>
  <si>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</si>
  <si>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</si>
  <si>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</si>
  <si>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</si>
  <si>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</si>
  <si>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</si>
  <si>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</si>
  <si>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</si>
  <si>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</si>
  <si>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</si>
  <si>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</si>
  <si>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</si>
  <si>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</si>
  <si>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</si>
  <si>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</si>
  <si>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</si>
  <si>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</si>
  <si>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</si>
  <si>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</si>
  <si>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</si>
  <si>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</si>
  <si>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</si>
  <si>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</si>
  <si>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</si>
  <si>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</si>
  <si>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</si>
  <si>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</si>
  <si>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</si>
  <si>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</si>
  <si>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</si>
  <si>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</si>
  <si>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</si>
  <si>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</si>
  <si>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</si>
  <si>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</si>
  <si>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</si>
  <si>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</si>
  <si>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</si>
  <si>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</si>
  <si>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</si>
  <si>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</si>
  <si>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</si>
  <si>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</si>
  <si>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</si>
  <si>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</si>
  <si>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</si>
  <si>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</si>
  <si>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</si>
  <si>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</si>
  <si>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</si>
  <si>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</si>
  <si>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</si>
  <si>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</si>
  <si>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</si>
  <si>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</si>
  <si>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</si>
  <si>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</si>
  <si>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</si>
  <si>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</si>
  <si>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</si>
  <si>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</si>
  <si>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</si>
  <si>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</si>
  <si>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</si>
  <si>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</si>
  <si>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</si>
  <si>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</si>
  <si>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</si>
  <si>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</si>
  <si>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</si>
  <si>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</si>
  <si>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</si>
  <si>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</si>
  <si>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</si>
  <si>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</si>
  <si>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</si>
  <si>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</si>
  <si>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</si>
  <si>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</si>
  <si>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</si>
  <si>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</si>
  <si>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</si>
  <si>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</si>
  <si>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</si>
  <si>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</si>
  <si>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</si>
  <si>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</si>
  <si>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</si>
  <si>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</si>
  <si>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</si>
  <si>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</si>
  <si>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</si>
  <si>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</si>
  <si>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</si>
  <si>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</si>
  <si>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</si>
  <si>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</si>
  <si>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</si>
  <si>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</si>
  <si>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</si>
  <si>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</si>
  <si>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</si>
  <si>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</si>
  <si>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</si>
  <si>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</si>
  <si>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</si>
  <si>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</si>
  <si>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</si>
  <si>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</si>
  <si>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</si>
  <si>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</si>
  <si>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</si>
  <si>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</si>
  <si>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</si>
  <si>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</si>
  <si>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</si>
  <si>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</si>
  <si>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</si>
  <si>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</si>
  <si>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</si>
  <si>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</si>
  <si>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</si>
  <si>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</si>
  <si>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</si>
  <si>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</si>
  <si>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</si>
  <si>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</si>
  <si>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</si>
  <si>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</si>
  <si>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</si>
  <si>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</si>
  <si>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</si>
  <si>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</si>
  <si>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</si>
  <si>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</si>
  <si>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</si>
  <si>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</si>
  <si>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</si>
  <si>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</si>
  <si>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</si>
  <si>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</si>
  <si>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</si>
  <si>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</si>
  <si>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</si>
  <si>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</si>
  <si>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</si>
  <si>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</si>
  <si>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</si>
  <si>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</si>
  <si>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</si>
  <si>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</si>
  <si>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</si>
  <si>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</si>
  <si>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</si>
  <si>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</si>
  <si>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</si>
  <si>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</si>
  <si>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</si>
  <si>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</si>
  <si>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</si>
  <si>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</si>
  <si>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</si>
  <si>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</si>
  <si>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</si>
  <si>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</si>
  <si>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</si>
  <si>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</si>
  <si>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</si>
  <si>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</si>
  <si>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</si>
  <si>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</si>
  <si>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</si>
  <si>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</si>
  <si>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</si>
  <si>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</si>
  <si>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</si>
  <si>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</si>
  <si>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</si>
  <si>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</si>
  <si>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</si>
  <si>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</si>
  <si>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</si>
  <si>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</si>
  <si>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</si>
  <si>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</si>
  <si>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</si>
  <si>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</si>
  <si>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</si>
  <si>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</si>
  <si>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</si>
  <si>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</si>
  <si>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</si>
  <si>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</si>
  <si>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</si>
  <si>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</si>
  <si>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</si>
  <si>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</si>
  <si>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</si>
  <si>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</si>
  <si>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</si>
  <si>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</si>
  <si>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</si>
  <si>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</si>
  <si>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</si>
  <si>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</si>
  <si>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</si>
  <si>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</si>
  <si>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</si>
  <si>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</si>
  <si>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</si>
  <si>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</si>
  <si>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</si>
  <si>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</si>
  <si>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</si>
  <si>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</si>
  <si>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</si>
  <si>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</si>
  <si>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</si>
  <si>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</si>
  <si>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</si>
  <si>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</si>
  <si>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</si>
  <si>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</si>
  <si>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</si>
  <si>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</si>
  <si>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</si>
  <si>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</si>
  <si>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</si>
  <si>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</si>
  <si>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</si>
  <si>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</si>
  <si>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</si>
  <si>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</si>
  <si>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</si>
  <si>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</si>
  <si>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</si>
  <si>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</si>
  <si>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</si>
  <si>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</si>
  <si>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</si>
  <si>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</si>
  <si>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</si>
  <si>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</si>
  <si>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</si>
  <si>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</si>
  <si>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</si>
  <si>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</si>
  <si>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</si>
  <si>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</si>
  <si>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</si>
  <si>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</si>
  <si>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</si>
  <si>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</si>
  <si>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</si>
  <si>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</si>
  <si>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</si>
  <si>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</si>
  <si>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</si>
  <si>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</si>
  <si>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</si>
  <si>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</si>
  <si>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</si>
  <si>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</si>
  <si>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</si>
  <si>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</si>
  <si>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</si>
  <si>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</si>
  <si>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</si>
  <si>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</si>
  <si>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</si>
  <si>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</si>
  <si>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</si>
  <si>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</si>
  <si>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</si>
  <si>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</si>
  <si>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</si>
  <si>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</si>
  <si>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</si>
  <si>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</si>
  <si>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</si>
  <si>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</si>
  <si>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</si>
  <si>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</si>
  <si>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</si>
  <si>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</si>
  <si>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</si>
  <si>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</si>
  <si>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</si>
  <si>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</si>
  <si>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</si>
  <si>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</si>
  <si>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</si>
  <si>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</si>
  <si>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</si>
  <si>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</si>
  <si>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</si>
  <si>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</si>
  <si>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</si>
  <si>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</si>
  <si>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</si>
  <si>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</si>
  <si>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</si>
  <si>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</si>
  <si>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</si>
  <si>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</si>
  <si>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</si>
  <si>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</si>
  <si>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</si>
  <si>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</si>
  <si>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</si>
  <si>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</si>
  <si>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</si>
  <si>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</si>
  <si>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</si>
  <si>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</si>
  <si>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</si>
  <si>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</si>
  <si>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</si>
  <si>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</si>
  <si>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</si>
  <si>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</si>
  <si>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</si>
  <si>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</si>
  <si>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</si>
  <si>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</si>
  <si>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</si>
  <si>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</si>
  <si>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</si>
  <si>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</si>
  <si>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</si>
  <si>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</si>
  <si>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</si>
  <si>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</si>
  <si>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</si>
  <si>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</si>
  <si>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</si>
  <si>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</si>
  <si>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</si>
  <si>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</si>
  <si>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</si>
  <si>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</si>
  <si>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</si>
  <si>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</si>
  <si>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</si>
  <si>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</si>
  <si>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</si>
  <si>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</si>
  <si>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</si>
  <si>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</si>
  <si>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</si>
  <si>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</si>
  <si>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</si>
  <si>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</si>
  <si>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</si>
  <si>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</si>
  <si>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</si>
  <si>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</si>
  <si>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</si>
  <si>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</si>
  <si>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</si>
  <si>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</si>
  <si>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</si>
  <si>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</si>
  <si>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</si>
  <si>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</si>
  <si>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</si>
  <si>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</si>
  <si>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</si>
  <si>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</si>
  <si>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</si>
  <si>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</si>
  <si>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</si>
  <si>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</si>
  <si>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</si>
  <si>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</si>
  <si>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</si>
  <si>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</si>
  <si>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</si>
  <si>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</si>
  <si>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</si>
  <si>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</si>
  <si>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</si>
  <si>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</si>
  <si>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</si>
  <si>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</si>
  <si>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</si>
  <si>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</si>
  <si>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</si>
  <si>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</si>
  <si>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</si>
  <si>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</si>
  <si>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</si>
  <si>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</si>
  <si>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</si>
  <si>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</si>
  <si>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</si>
  <si>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</si>
  <si>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</si>
  <si>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</si>
  <si>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</si>
  <si>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</si>
  <si>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</si>
  <si>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</si>
  <si>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</si>
  <si>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</si>
  <si>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</si>
  <si>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</si>
  <si>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</si>
  <si>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</si>
  <si>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</si>
  <si>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</si>
  <si>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</si>
  <si>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</si>
  <si>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</si>
  <si>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</si>
  <si>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</si>
  <si>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</si>
  <si>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</si>
  <si>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</si>
  <si>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</si>
  <si>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</si>
  <si>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</si>
  <si>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</si>
  <si>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</si>
  <si>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</si>
  <si>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</si>
  <si>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</si>
  <si>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</si>
  <si>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</si>
  <si>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</si>
  <si>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</si>
  <si>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</si>
  <si>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</si>
  <si>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</si>
  <si>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</si>
  <si>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</si>
  <si>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</si>
  <si>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</si>
  <si>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</si>
  <si>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</si>
  <si>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</si>
  <si>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</si>
  <si>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</si>
  <si>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</si>
  <si>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</si>
  <si>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</si>
  <si>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</si>
  <si>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</si>
  <si>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</si>
  <si>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</si>
  <si>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</si>
  <si>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</si>
  <si>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</si>
  <si>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</si>
  <si>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</si>
  <si>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</si>
  <si>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</si>
  <si>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</si>
  <si>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</si>
  <si>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</si>
  <si>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</si>
  <si>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</si>
  <si>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</si>
  <si>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</si>
  <si>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</si>
  <si>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</si>
  <si>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</si>
  <si>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</si>
  <si>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</si>
  <si>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</si>
  <si>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</si>
  <si>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</si>
  <si>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</si>
  <si>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</si>
  <si>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</si>
  <si>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</si>
  <si>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</si>
  <si>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</si>
  <si>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</si>
  <si>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</si>
  <si>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</si>
  <si>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</si>
  <si>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</si>
  <si>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</si>
  <si>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</si>
  <si>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</si>
  <si>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</si>
  <si>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</si>
  <si>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</si>
  <si>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</si>
  <si>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</si>
  <si>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</si>
  <si>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</si>
  <si>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</si>
  <si>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</si>
  <si>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</si>
  <si>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</si>
  <si>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</si>
  <si>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</si>
  <si>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</si>
  <si>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</si>
  <si>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</si>
  <si>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</si>
  <si>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</si>
  <si>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</si>
  <si>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</si>
  <si>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</si>
  <si>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</si>
  <si>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</si>
  <si>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</si>
  <si>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</si>
  <si>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</si>
  <si>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</si>
  <si>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</si>
  <si>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</si>
  <si>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</si>
  <si>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</si>
  <si>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</si>
  <si>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</si>
  <si>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</si>
  <si>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</si>
  <si>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</si>
  <si>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</si>
  <si>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</si>
  <si>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</si>
  <si>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</si>
  <si>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</si>
  <si>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</si>
  <si>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</si>
  <si>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</si>
  <si>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</si>
  <si>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</si>
  <si>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</si>
  <si>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</si>
  <si>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</si>
  <si>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</si>
  <si>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</si>
  <si>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</si>
  <si>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</si>
  <si>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</si>
  <si>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</si>
  <si>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</si>
  <si>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</si>
  <si>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</si>
  <si>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</si>
  <si>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</si>
  <si>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</si>
  <si>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</si>
  <si>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</si>
  <si>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</si>
  <si>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</si>
  <si>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</si>
  <si>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</si>
  <si>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</si>
  <si>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</si>
  <si>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</si>
  <si>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</si>
  <si>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</si>
  <si>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</si>
  <si>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</si>
  <si>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</si>
  <si>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</si>
  <si>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</si>
  <si>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</si>
  <si>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</si>
  <si>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</si>
  <si>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</si>
  <si>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</si>
  <si>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</si>
  <si>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</si>
  <si>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</si>
  <si>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</si>
  <si>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</si>
  <si>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</si>
  <si>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</si>
  <si>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</si>
  <si>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</si>
  <si>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</si>
  <si>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</si>
  <si>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</si>
  <si>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</si>
  <si>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</si>
  <si>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</si>
  <si>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</si>
  <si>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</si>
  <si>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</si>
  <si>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</si>
  <si>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</si>
  <si>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</si>
  <si>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</si>
  <si>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</si>
  <si>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</si>
  <si>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</si>
  <si>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</si>
  <si>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</si>
  <si>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</si>
  <si>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</si>
  <si>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</si>
  <si>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</si>
  <si>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</si>
  <si>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</si>
  <si>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</si>
  <si>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</si>
  <si>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</si>
  <si>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</si>
  <si>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</si>
  <si>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</si>
  <si>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</si>
  <si>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</si>
  <si>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</si>
  <si>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</si>
  <si>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</si>
  <si>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</si>
  <si>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</si>
  <si>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</si>
  <si>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</si>
  <si>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</si>
  <si>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</si>
  <si>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</si>
  <si>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</si>
  <si>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</si>
  <si>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</si>
  <si>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</si>
  <si>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</si>
  <si>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</si>
  <si>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</si>
  <si>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</si>
  <si>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</si>
  <si>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</si>
  <si>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</si>
  <si>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</si>
  <si>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</si>
  <si>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</si>
  <si>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</si>
  <si>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</si>
  <si>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</si>
  <si>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</si>
  <si>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</si>
  <si>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</si>
  <si>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</si>
  <si>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</si>
  <si>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</si>
  <si>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</si>
  <si>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</si>
  <si>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</si>
  <si>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</si>
  <si>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</si>
  <si>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</si>
  <si>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</si>
  <si>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</si>
  <si>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</si>
  <si>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</si>
  <si>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</si>
  <si>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</si>
  <si>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</si>
  <si>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</si>
  <si>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</si>
  <si>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</si>
  <si>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</si>
  <si>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</si>
  <si>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</si>
  <si>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</si>
  <si>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</si>
  <si>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</si>
  <si>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</si>
  <si>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</si>
  <si>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</si>
  <si>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</si>
  <si>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</si>
  <si>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</si>
  <si>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</si>
  <si>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</si>
  <si>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</si>
  <si>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</si>
  <si>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</si>
  <si>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</si>
  <si>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</si>
  <si>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</si>
  <si>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</si>
  <si>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</si>
  <si>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</si>
  <si>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</si>
  <si>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</si>
  <si>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</si>
  <si>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</si>
  <si>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</si>
  <si>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</si>
  <si>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</si>
  <si>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</si>
  <si>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</si>
  <si>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</si>
  <si>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</si>
  <si>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</si>
  <si>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</si>
  <si>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</si>
  <si>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</si>
  <si>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</si>
  <si>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</si>
  <si>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</si>
  <si>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</si>
  <si>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</si>
  <si>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</si>
  <si>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</si>
  <si>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</si>
  <si>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</si>
  <si>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</si>
  <si>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</si>
  <si>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</si>
  <si>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</si>
  <si>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</si>
  <si>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</si>
  <si>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</si>
  <si>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</si>
  <si>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</si>
  <si>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</si>
  <si>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</si>
  <si>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</si>
  <si>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</si>
  <si>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</si>
  <si>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</si>
  <si>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</si>
  <si>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</si>
  <si>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</si>
  <si>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</si>
  <si>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</si>
  <si>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</si>
  <si>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</si>
  <si>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</si>
  <si>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</si>
  <si>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</si>
  <si>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</si>
  <si>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</si>
  <si>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</si>
  <si>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</si>
  <si>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</si>
  <si>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</si>
  <si>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</si>
  <si>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</si>
  <si>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</si>
  <si>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</si>
  <si>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</si>
  <si>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</si>
  <si>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</si>
  <si>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</si>
  <si>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</si>
  <si>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</si>
  <si>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</si>
  <si>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</si>
  <si>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</si>
  <si>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</si>
  <si>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</si>
  <si>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</si>
  <si>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</si>
  <si>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</si>
  <si>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</si>
  <si>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</si>
  <si>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</si>
  <si>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</si>
  <si>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</si>
  <si>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</si>
  <si>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</si>
  <si>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</si>
  <si>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</si>
  <si>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</si>
  <si>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</si>
  <si>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</si>
  <si>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</si>
  <si>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</si>
  <si>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</si>
  <si>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</si>
  <si>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</si>
  <si>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</si>
  <si>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</si>
  <si>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</si>
  <si>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</si>
  <si>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</si>
  <si>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</si>
  <si>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</si>
  <si>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</si>
  <si>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</si>
  <si>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</si>
  <si>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</si>
  <si>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</si>
  <si>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</si>
  <si>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</si>
  <si>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</si>
  <si>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</si>
  <si>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</si>
  <si>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</si>
  <si>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</si>
  <si>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</si>
  <si>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</si>
  <si>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</si>
  <si>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</si>
  <si>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</si>
  <si>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</si>
  <si>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</si>
  <si>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</si>
  <si>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</si>
  <si>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</si>
  <si>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</si>
  <si>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</si>
  <si>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</si>
  <si>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</si>
  <si>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</si>
  <si>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</si>
  <si>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</si>
  <si>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</si>
  <si>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</si>
  <si>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</si>
  <si>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</si>
  <si>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</si>
  <si>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</si>
  <si>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</si>
  <si>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</si>
  <si>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</si>
  <si>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</si>
  <si>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</si>
  <si>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</si>
  <si>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</si>
  <si>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</si>
  <si>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</si>
  <si>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</si>
  <si>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</si>
  <si>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</si>
  <si>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</si>
  <si>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</si>
  <si>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</si>
  <si>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</si>
  <si>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</si>
  <si>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</si>
  <si>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</si>
  <si>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</si>
  <si>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</si>
  <si>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</si>
  <si>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</si>
  <si>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</si>
  <si>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</si>
  <si>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</si>
  <si>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</si>
  <si>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</si>
  <si>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</si>
  <si>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</si>
  <si>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</si>
  <si>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</si>
  <si>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</si>
  <si>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</si>
  <si>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</si>
  <si>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</si>
  <si>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</si>
  <si>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</si>
  <si>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</si>
  <si>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</si>
  <si>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</si>
  <si>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</si>
  <si>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</si>
  <si>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</si>
  <si>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</si>
  <si>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</si>
  <si>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</si>
  <si>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</si>
  <si>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</si>
  <si>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</si>
  <si>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</si>
  <si>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</si>
  <si>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</si>
  <si>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</si>
  <si>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</si>
  <si>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</si>
  <si>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</si>
  <si>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</si>
  <si>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</si>
  <si>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</si>
  <si>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</si>
  <si>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</si>
  <si>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</si>
  <si>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</si>
  <si>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</si>
  <si>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</si>
  <si>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</si>
  <si>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</si>
  <si>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</si>
  <si>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</si>
  <si>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</si>
  <si>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</si>
  <si>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</si>
  <si>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</si>
  <si>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</si>
  <si>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</si>
  <si>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</si>
  <si>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</si>
  <si>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</si>
  <si>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</si>
  <si>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</si>
  <si>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</si>
  <si>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</si>
  <si>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</si>
  <si>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</si>
  <si>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</si>
  <si>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</si>
  <si>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</si>
  <si>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</si>
  <si>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</si>
  <si>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</si>
  <si>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</si>
  <si>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</si>
  <si>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</si>
  <si>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</si>
  <si>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</si>
  <si>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</si>
  <si>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</si>
  <si>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</si>
  <si>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</si>
  <si>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</si>
  <si>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</si>
  <si>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</si>
  <si>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</si>
  <si>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</si>
  <si>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</si>
  <si>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</si>
  <si>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</si>
  <si>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</si>
  <si>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</si>
  <si>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</si>
  <si>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</si>
  <si>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</si>
  <si>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</si>
  <si>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</si>
  <si>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</si>
  <si>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</si>
  <si>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</si>
  <si>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</si>
  <si>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</si>
  <si>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</si>
  <si>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</si>
  <si>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</si>
  <si>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</si>
  <si>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</si>
  <si>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</si>
  <si>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</si>
  <si>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</si>
  <si>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</si>
  <si>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</si>
  <si>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</si>
  <si>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</si>
  <si>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</si>
  <si>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</si>
  <si>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</si>
  <si>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</si>
  <si>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</si>
  <si>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</si>
  <si>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</si>
  <si>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</si>
  <si>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</si>
  <si>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</si>
  <si>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</si>
  <si>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</si>
  <si>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</si>
  <si>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</si>
  <si>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</si>
  <si>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</si>
  <si>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</si>
  <si>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</si>
  <si>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</si>
  <si>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</si>
  <si>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</si>
  <si>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</si>
  <si>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</si>
  <si>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</si>
  <si>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</si>
  <si>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</si>
  <si>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</si>
  <si>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</si>
  <si>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</si>
  <si>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</si>
  <si>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</si>
  <si>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</si>
  <si>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</si>
  <si>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</si>
  <si>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</si>
  <si>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</si>
  <si>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</si>
  <si>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</si>
  <si>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</si>
  <si>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</si>
  <si>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</si>
  <si>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</si>
  <si>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</si>
  <si>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</si>
  <si>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</si>
  <si>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</si>
  <si>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</si>
  <si>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</si>
  <si>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</si>
  <si>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</si>
  <si>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</si>
  <si>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</si>
  <si>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</si>
  <si>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</si>
  <si>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</si>
  <si>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</si>
  <si>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</si>
  <si>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</si>
  <si>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</si>
  <si>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</si>
  <si>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</si>
  <si>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</si>
  <si>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</si>
  <si>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</si>
  <si>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</si>
  <si>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</si>
  <si>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</si>
  <si>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</si>
  <si>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</si>
  <si>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</si>
  <si>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</si>
  <si>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</si>
  <si>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</si>
  <si>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</si>
  <si>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</si>
  <si>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</si>
  <si>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</si>
  <si>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</si>
  <si>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</si>
  <si>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</si>
  <si>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</si>
  <si>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</si>
  <si>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</si>
  <si>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</si>
  <si>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</si>
  <si>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</si>
  <si>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</si>
  <si>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</si>
  <si>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</si>
  <si>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</si>
  <si>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</si>
  <si>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</si>
  <si>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</si>
  <si>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</si>
  <si>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</si>
  <si>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</si>
  <si>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</si>
  <si>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</si>
  <si>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</si>
  <si>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</si>
  <si>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</si>
  <si>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</si>
  <si>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</si>
  <si>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</si>
  <si>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</si>
  <si>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</si>
  <si>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</si>
  <si>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</si>
  <si>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</si>
  <si>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</si>
  <si>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</si>
  <si>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</si>
  <si>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</si>
  <si>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</si>
  <si>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</si>
  <si>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</si>
  <si>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</si>
  <si>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</si>
  <si>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</si>
  <si>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</si>
  <si>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</si>
  <si>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</si>
  <si>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</si>
  <si>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</si>
  <si>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</si>
  <si>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</si>
  <si>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</si>
  <si>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</si>
  <si>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</si>
  <si>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</si>
  <si>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</si>
  <si>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</si>
  <si>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</si>
  <si>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</si>
  <si>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</si>
  <si>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</si>
  <si>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</si>
  <si>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</si>
  <si>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</si>
  <si>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</si>
  <si>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</si>
  <si>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</si>
  <si>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</si>
  <si>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</si>
  <si>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</si>
  <si>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</si>
  <si>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</si>
  <si>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</si>
  <si>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</si>
  <si>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</si>
  <si>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</si>
  <si>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</si>
  <si>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</si>
  <si>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</si>
  <si>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</si>
  <si>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</si>
  <si>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</si>
  <si>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</si>
  <si>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</si>
  <si>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</si>
  <si>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</si>
  <si>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</si>
  <si>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</si>
  <si>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</si>
  <si>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</si>
  <si>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</si>
  <si>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</si>
  <si>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</si>
  <si>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</si>
  <si>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</si>
  <si>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</si>
  <si>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</si>
  <si>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</si>
  <si>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</si>
  <si>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</si>
  <si>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</si>
  <si>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</si>
  <si>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</si>
  <si>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</si>
  <si>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</si>
  <si>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</si>
  <si>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</si>
  <si>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</si>
  <si>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</si>
  <si>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</si>
  <si>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</si>
  <si>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</si>
  <si>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</si>
  <si>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</si>
  <si>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</si>
  <si>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</si>
  <si>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</si>
  <si>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</si>
  <si>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</si>
  <si>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</si>
  <si>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</si>
  <si>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</si>
  <si>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</si>
  <si>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</si>
  <si>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</si>
  <si>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</si>
  <si>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</si>
  <si>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</si>
  <si>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</si>
  <si>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</si>
  <si>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</si>
  <si>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</si>
  <si>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</si>
  <si>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</si>
  <si>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</si>
  <si>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</si>
  <si>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</si>
  <si>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</si>
  <si>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</si>
  <si>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</si>
  <si>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</si>
  <si>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</si>
  <si>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</si>
  <si>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</si>
  <si>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</si>
  <si>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</si>
  <si>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</si>
  <si>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</si>
  <si>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</si>
  <si>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</si>
  <si>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</si>
  <si>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</si>
  <si>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</si>
  <si>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</si>
  <si>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</si>
  <si>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</si>
  <si>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</si>
  <si>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</si>
  <si>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</si>
  <si>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</si>
  <si>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</si>
  <si>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</si>
  <si>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</si>
  <si>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</si>
  <si>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</si>
  <si>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</si>
  <si>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</si>
  <si>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</si>
  <si>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</si>
  <si>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</si>
  <si>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</si>
  <si>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</si>
  <si>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</si>
  <si>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</si>
  <si>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</si>
  <si>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</si>
  <si>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</si>
  <si>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</si>
  <si>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</si>
  <si>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</si>
  <si>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</si>
  <si>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</si>
  <si>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</si>
  <si>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</si>
  <si>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</si>
  <si>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</si>
  <si>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</si>
  <si>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</si>
  <si>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</si>
  <si>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</si>
  <si>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</si>
  <si>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</si>
  <si>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</si>
  <si>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</si>
  <si>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</si>
  <si>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</si>
  <si>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</si>
  <si>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</si>
  <si>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</si>
  <si>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</si>
  <si>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</si>
  <si>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</si>
  <si>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</si>
  <si>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</si>
  <si>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</si>
  <si>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</si>
  <si>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</si>
  <si>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</si>
  <si>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</si>
  <si>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</si>
  <si>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</si>
  <si>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</si>
  <si>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</si>
  <si>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</si>
  <si>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</si>
  <si>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</si>
  <si>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</si>
  <si>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</si>
  <si>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</si>
  <si>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</si>
  <si>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</si>
  <si>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</si>
  <si>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</si>
  <si>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</si>
  <si>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</si>
  <si>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</si>
  <si>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</si>
  <si>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</si>
  <si>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</si>
  <si>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</si>
  <si>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</si>
  <si>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</si>
  <si>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</si>
  <si>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</si>
  <si>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</si>
  <si>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</si>
  <si>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</si>
  <si>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</si>
  <si>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</si>
  <si>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</si>
  <si>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</si>
  <si>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</si>
  <si>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</si>
  <si>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</si>
  <si>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</si>
  <si>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</si>
  <si>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</si>
  <si>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</si>
  <si>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</si>
  <si>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</si>
  <si>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</si>
  <si>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</si>
  <si>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</si>
  <si>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</si>
  <si>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</si>
  <si>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</si>
  <si>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</si>
  <si>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</si>
  <si>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</si>
  <si>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</si>
  <si>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</si>
  <si>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</si>
  <si>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</si>
  <si>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</si>
  <si>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</si>
  <si>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</si>
  <si>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</si>
  <si>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</si>
  <si>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</si>
  <si>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</si>
  <si>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</si>
  <si>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</si>
  <si>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</si>
  <si>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</si>
  <si>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</si>
  <si>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</si>
  <si>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</si>
  <si>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</si>
  <si>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</si>
  <si>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</si>
  <si>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</si>
  <si>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</si>
  <si>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</si>
  <si>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</si>
  <si>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</si>
  <si>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</si>
  <si>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</si>
  <si>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</si>
  <si>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</si>
  <si>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</si>
  <si>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</si>
  <si>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</si>
  <si>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</si>
  <si>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</si>
  <si>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</si>
  <si>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</si>
  <si>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</si>
  <si>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</si>
  <si>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</si>
  <si>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</si>
  <si>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</si>
  <si>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</si>
  <si>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</si>
  <si>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</si>
  <si>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</si>
  <si>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</si>
  <si>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</si>
  <si>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</si>
  <si>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</si>
  <si>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</si>
  <si>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</si>
  <si>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</si>
  <si>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</si>
  <si>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</si>
  <si>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</si>
  <si>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</si>
  <si>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</si>
  <si>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</si>
  <si>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</si>
  <si>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</si>
  <si>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</si>
  <si>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</si>
  <si>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</si>
  <si>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</si>
  <si>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</si>
  <si>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</si>
  <si>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</si>
  <si>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</si>
  <si>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</si>
  <si>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</si>
  <si>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</si>
  <si>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</si>
  <si>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</si>
  <si>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</si>
  <si>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</si>
  <si>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</si>
  <si>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</si>
  <si>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</si>
  <si>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</si>
  <si>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</si>
  <si>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</si>
  <si>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</si>
  <si>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</si>
  <si>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</si>
  <si>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</si>
  <si>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</si>
  <si>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</si>
  <si>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</si>
  <si>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</si>
  <si>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</si>
  <si>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</si>
  <si>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</si>
  <si>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</si>
  <si>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</si>
  <si>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</si>
  <si>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</si>
  <si>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</si>
  <si>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</si>
  <si>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</si>
  <si>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</si>
  <si>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</si>
  <si>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</si>
  <si>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</si>
  <si>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</si>
  <si>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</si>
  <si>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</si>
  <si>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</si>
  <si>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</si>
  <si>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</si>
  <si>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</si>
  <si>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</si>
  <si>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</si>
  <si>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</si>
  <si>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</si>
  <si>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</si>
  <si>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</si>
  <si>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</si>
  <si>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</si>
  <si>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</si>
  <si>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</si>
  <si>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</si>
  <si>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</si>
  <si>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</si>
  <si>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</si>
  <si>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</si>
  <si>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</si>
  <si>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</si>
  <si>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</si>
  <si>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</si>
  <si>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</si>
  <si>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</si>
  <si>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</si>
  <si>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</si>
  <si>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</si>
  <si>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</si>
  <si>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</si>
  <si>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</si>
  <si>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</si>
  <si>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</si>
  <si>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</si>
  <si>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</si>
  <si>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</si>
  <si>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</si>
  <si>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</si>
  <si>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</si>
  <si>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</si>
  <si>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</si>
  <si>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</si>
  <si>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</si>
  <si>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</si>
  <si>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</si>
  <si>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</si>
  <si>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</si>
  <si>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</si>
  <si>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</si>
  <si>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</si>
  <si>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</si>
  <si>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</si>
  <si>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</si>
  <si>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</si>
  <si>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</si>
  <si>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</si>
  <si>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</si>
  <si>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</si>
  <si>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</si>
  <si>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</si>
  <si>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</si>
  <si>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</si>
  <si>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</si>
  <si>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</si>
  <si>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</si>
  <si>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</si>
  <si>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</si>
  <si>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</si>
  <si>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</si>
  <si>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</si>
  <si>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</si>
  <si>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</si>
  <si>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</si>
  <si>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</si>
  <si>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</si>
  <si>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</si>
  <si>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</si>
  <si>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</si>
  <si>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</si>
  <si>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</si>
  <si>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</si>
  <si>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</si>
  <si>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</si>
  <si>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</si>
  <si>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</si>
  <si>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</si>
  <si>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</si>
  <si>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</si>
  <si>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</si>
  <si>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</si>
  <si>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</si>
  <si>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</si>
  <si>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</si>
  <si>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</si>
  <si>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</si>
  <si>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</si>
  <si>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</si>
  <si>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</si>
  <si>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</si>
  <si>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</si>
  <si>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</si>
  <si>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</si>
  <si>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</si>
  <si>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</si>
  <si>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</si>
  <si>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</si>
  <si>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</si>
  <si>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</si>
  <si>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</si>
  <si>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</si>
  <si>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</si>
  <si>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</si>
  <si>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</si>
  <si>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</si>
  <si>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</si>
  <si>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</si>
  <si>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</si>
  <si>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</si>
  <si>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</si>
  <si>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</si>
  <si>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</si>
  <si>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</si>
  <si>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</si>
  <si>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</si>
  <si>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</si>
  <si>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</si>
  <si>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</si>
  <si>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</si>
  <si>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</si>
  <si>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</si>
  <si>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</si>
  <si>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</si>
  <si>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</si>
  <si>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</si>
  <si>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</si>
  <si>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</si>
  <si>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</si>
  <si>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</si>
  <si>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</si>
  <si>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</si>
  <si>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</si>
  <si>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</si>
  <si>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</si>
  <si>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</si>
  <si>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</si>
  <si>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</si>
  <si>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</si>
  <si>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</si>
  <si>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</si>
  <si>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</si>
  <si>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</si>
  <si>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</si>
  <si>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</si>
  <si>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</si>
  <si>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</si>
  <si>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</si>
  <si>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</si>
  <si>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</si>
  <si>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</si>
  <si>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</si>
  <si>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</si>
  <si>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</si>
  <si>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</si>
  <si>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</si>
  <si>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</si>
  <si>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</si>
  <si>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</si>
  <si>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</si>
  <si>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</si>
  <si>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</si>
  <si>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</si>
  <si>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</si>
  <si>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</si>
  <si>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</si>
  <si>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</si>
  <si>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</si>
  <si>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</si>
  <si>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</si>
  <si>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</si>
  <si>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</si>
  <si>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</si>
  <si>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</si>
  <si>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</si>
  <si>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</si>
  <si>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</si>
  <si>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</si>
  <si>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</si>
  <si>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</si>
  <si>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</si>
  <si>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</si>
  <si>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</si>
  <si>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</si>
  <si>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</si>
  <si>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</si>
  <si>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</si>
  <si>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</si>
  <si>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</si>
  <si>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</si>
  <si>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</si>
  <si>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</si>
  <si>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</si>
  <si>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</si>
  <si>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</si>
  <si>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</si>
  <si>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</si>
  <si>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</si>
  <si>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</si>
  <si>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</si>
  <si>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</si>
  <si>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</si>
  <si>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</si>
  <si>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</si>
  <si>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</si>
  <si>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</si>
  <si>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</si>
  <si>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</si>
  <si>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</si>
  <si>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</si>
  <si>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</si>
  <si>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</si>
  <si>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</si>
  <si>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</si>
  <si>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</si>
  <si>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</si>
  <si>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</si>
  <si>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</si>
  <si>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</si>
  <si>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</si>
  <si>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</si>
  <si>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</si>
  <si>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</si>
  <si>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</si>
  <si>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</si>
  <si>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</si>
  <si>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</si>
  <si>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</si>
  <si>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</si>
  <si>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</si>
  <si>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</si>
  <si>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</si>
  <si>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</si>
  <si>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</si>
  <si>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</si>
  <si>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</si>
  <si>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</si>
  <si>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</si>
  <si>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</si>
  <si>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</si>
  <si>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</si>
  <si>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</si>
  <si>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</si>
  <si>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</si>
  <si>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</si>
  <si>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</si>
  <si>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</si>
  <si>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</si>
  <si>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</si>
  <si>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</si>
  <si>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</si>
  <si>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</si>
  <si>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</si>
  <si>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</si>
  <si>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</si>
  <si>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</si>
  <si>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</si>
  <si>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</si>
  <si>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</si>
  <si>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</si>
  <si>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</si>
  <si>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</si>
  <si>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</si>
  <si>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</si>
  <si>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</si>
  <si>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</si>
  <si>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</si>
  <si>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</si>
  <si>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</si>
  <si>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</si>
  <si>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</si>
  <si>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</si>
  <si>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</si>
  <si>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</si>
  <si>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</si>
  <si>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</si>
  <si>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</si>
  <si>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</si>
  <si>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</si>
  <si>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</si>
  <si>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</si>
  <si>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</si>
  <si>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</si>
  <si>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</si>
  <si>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</si>
  <si>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</si>
  <si>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</si>
  <si>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</si>
  <si>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</si>
  <si>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</si>
  <si>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</si>
  <si>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</si>
  <si>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</si>
  <si>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</si>
  <si>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</si>
  <si>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</si>
  <si>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</si>
  <si>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</si>
  <si>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</si>
  <si>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</si>
  <si>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</si>
  <si>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</si>
  <si>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</si>
  <si>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</si>
  <si>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</si>
  <si>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</si>
  <si>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</si>
  <si>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</si>
  <si>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</si>
  <si>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</si>
  <si>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</si>
  <si>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</si>
  <si>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</si>
  <si>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</si>
  <si>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</si>
  <si>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</si>
  <si>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</si>
  <si>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</si>
  <si>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</si>
  <si>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</si>
  <si>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</si>
  <si>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</si>
  <si>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</si>
  <si>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</si>
  <si>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</si>
  <si>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</si>
  <si>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</si>
  <si>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</si>
  <si>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</si>
  <si>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</si>
  <si>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</si>
  <si>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</si>
  <si>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</si>
  <si>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</si>
  <si>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</si>
  <si>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</si>
  <si>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</si>
  <si>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</si>
  <si>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</si>
  <si>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</si>
  <si>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</si>
  <si>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</si>
  <si>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</si>
  <si>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</si>
  <si>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</si>
  <si>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</si>
  <si>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</si>
  <si>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</si>
  <si>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</si>
  <si>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</si>
  <si>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</si>
  <si>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</si>
  <si>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</si>
  <si>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</si>
  <si>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</si>
  <si>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</si>
  <si>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</si>
  <si>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</si>
  <si>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</si>
  <si>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</si>
  <si>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</si>
  <si>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</si>
  <si>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</si>
  <si>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</si>
  <si>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</si>
  <si>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</si>
  <si>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</si>
  <si>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</si>
  <si>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</si>
  <si>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</si>
  <si>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</si>
  <si>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</si>
  <si>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</si>
  <si>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</si>
  <si>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</si>
  <si>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</si>
  <si>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</si>
  <si>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</si>
  <si>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</si>
  <si>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</si>
  <si>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</si>
  <si>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</si>
  <si>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</si>
  <si>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</si>
  <si>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</si>
  <si>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</si>
  <si>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</si>
  <si>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</si>
  <si>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</si>
  <si>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</si>
  <si>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</si>
  <si>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</si>
  <si>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</si>
  <si>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</si>
  <si>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</si>
  <si>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</si>
  <si>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</si>
  <si>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</si>
  <si>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</si>
  <si>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</si>
  <si>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</si>
  <si>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</si>
  <si>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</si>
  <si>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</si>
  <si>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</si>
  <si>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</si>
  <si>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</si>
  <si>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</si>
  <si>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</si>
  <si>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</si>
  <si>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</si>
  <si>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</si>
  <si>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</si>
  <si>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</si>
  <si>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</si>
  <si>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</si>
  <si>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</si>
  <si>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</si>
  <si>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</si>
  <si>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</si>
  <si>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</si>
  <si>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</si>
  <si>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</si>
  <si>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</si>
  <si>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</si>
  <si>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</si>
  <si>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</si>
  <si>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</si>
  <si>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</si>
  <si>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</si>
  <si>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</si>
  <si>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</si>
  <si>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</si>
  <si>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</si>
  <si>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</si>
  <si>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</si>
  <si>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</si>
  <si>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</si>
  <si>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</si>
  <si>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</si>
  <si>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</si>
  <si>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</si>
  <si>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</si>
  <si>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</si>
  <si>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</si>
  <si>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</si>
  <si>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</si>
  <si>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</si>
  <si>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</si>
  <si>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</si>
  <si>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</si>
  <si>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</si>
  <si>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</si>
  <si>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</si>
  <si>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</si>
  <si>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</si>
  <si>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</si>
  <si>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</si>
  <si>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</si>
  <si>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</si>
  <si>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</si>
  <si>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</si>
  <si>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</si>
  <si>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</si>
  <si>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</si>
  <si>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</si>
  <si>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</si>
  <si>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</si>
  <si>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</si>
  <si>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</si>
  <si>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</si>
  <si>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</si>
  <si>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</si>
  <si>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</si>
  <si>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</si>
  <si>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</si>
  <si>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</si>
  <si>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</si>
  <si>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</si>
  <si>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</si>
  <si>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</si>
  <si>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</si>
  <si>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</si>
  <si>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</si>
  <si>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</si>
  <si>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</si>
  <si>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</si>
  <si>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</si>
  <si>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</si>
  <si>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</si>
  <si>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</si>
  <si>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</si>
  <si>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</si>
  <si>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</si>
  <si>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</si>
  <si>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</si>
  <si>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</si>
  <si>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</si>
  <si>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</si>
  <si>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</si>
  <si>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</si>
  <si>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</si>
  <si>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</si>
  <si>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</si>
  <si>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</si>
  <si>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</si>
  <si>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</si>
  <si>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</si>
  <si>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</si>
  <si>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</si>
  <si>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</si>
  <si>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</si>
  <si>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</si>
  <si>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</si>
  <si>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</si>
  <si>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</si>
  <si>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</si>
  <si>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</si>
  <si>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</si>
  <si>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</si>
  <si>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</si>
  <si>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</si>
  <si>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</si>
  <si>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</si>
  <si>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</si>
  <si>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</si>
  <si>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</si>
  <si>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</si>
  <si>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</si>
  <si>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</si>
  <si>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</si>
  <si>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</si>
  <si>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</si>
  <si>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</si>
  <si>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</si>
  <si>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</si>
  <si>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</si>
  <si>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</si>
  <si>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</si>
  <si>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</si>
  <si>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</si>
  <si>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</si>
  <si>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</si>
  <si>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</si>
  <si>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</si>
  <si>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</si>
  <si>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</si>
  <si>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</si>
  <si>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</si>
  <si>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</si>
  <si>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</si>
  <si>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</si>
  <si>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</si>
  <si>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</si>
  <si>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</si>
  <si>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</si>
  <si>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</si>
  <si>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</si>
  <si>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</si>
  <si>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</si>
  <si>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</si>
  <si>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</si>
  <si>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</si>
  <si>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</si>
  <si>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</si>
  <si>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</si>
  <si>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</si>
  <si>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</si>
  <si>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</si>
  <si>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</si>
  <si>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</si>
  <si>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</si>
  <si>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</si>
  <si>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</si>
  <si>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</si>
  <si>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</si>
  <si>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</si>
  <si>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</si>
  <si>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</si>
  <si>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</si>
  <si>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</si>
  <si>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</si>
  <si>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</si>
  <si>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</si>
  <si>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</si>
  <si>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</si>
  <si>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</si>
  <si>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</si>
  <si>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</si>
  <si>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</si>
  <si>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</si>
  <si>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</si>
  <si>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</si>
  <si>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</si>
  <si>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</si>
  <si>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</si>
  <si>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</si>
  <si>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</si>
  <si>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</si>
  <si>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</si>
  <si>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</si>
  <si>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</si>
  <si>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</si>
  <si>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</si>
  <si>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</si>
  <si>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</si>
  <si>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</si>
  <si>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</si>
  <si>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</si>
  <si>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</si>
  <si>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</si>
  <si>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</si>
  <si>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</si>
  <si>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</si>
  <si>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</si>
  <si>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</si>
  <si>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</si>
  <si>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</si>
  <si>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</si>
  <si>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</si>
  <si>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</si>
  <si>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</si>
  <si>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</si>
  <si>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</si>
  <si>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</si>
  <si>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</si>
  <si>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</si>
  <si>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</si>
  <si>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</si>
  <si>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</si>
  <si>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</si>
  <si>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</si>
  <si>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</si>
  <si>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</si>
  <si>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</si>
  <si>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</si>
  <si>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</si>
  <si>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</si>
  <si>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</si>
  <si>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</si>
  <si>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</si>
  <si>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</si>
  <si>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</si>
  <si>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</si>
  <si>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</si>
  <si>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</si>
  <si>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</si>
  <si>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</si>
  <si>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</si>
  <si>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</si>
  <si>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</si>
  <si>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</si>
  <si>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</si>
  <si>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</si>
  <si>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</si>
  <si>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</si>
  <si>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</si>
  <si>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</si>
  <si>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</si>
  <si>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</si>
  <si>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</si>
  <si>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</si>
  <si>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</si>
  <si>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</si>
  <si>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</si>
  <si>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</si>
  <si>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</si>
  <si>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</si>
  <si>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</si>
  <si>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</si>
  <si>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</si>
  <si>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</si>
  <si>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</si>
  <si>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</si>
  <si>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</si>
  <si>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</si>
  <si>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</si>
  <si>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</si>
  <si>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</si>
  <si>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</si>
  <si>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</si>
  <si>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</si>
  <si>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</si>
  <si>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</si>
  <si>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</si>
  <si>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</si>
  <si>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</si>
  <si>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</si>
  <si>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</si>
  <si>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</si>
  <si>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</si>
  <si>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</si>
  <si>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</si>
  <si>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</si>
  <si>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</si>
  <si>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</si>
  <si>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</si>
  <si>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</si>
  <si>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</si>
  <si>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</si>
  <si>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</si>
  <si>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</si>
  <si>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</si>
  <si>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</si>
  <si>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</si>
  <si>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</si>
  <si>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</si>
  <si>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</si>
  <si>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</si>
  <si>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</si>
  <si>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</si>
  <si>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</si>
  <si>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</si>
  <si>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</si>
  <si>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</si>
  <si>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</si>
  <si>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</si>
  <si>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</si>
  <si>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</si>
  <si>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</si>
  <si>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</si>
  <si>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</si>
  <si>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</si>
  <si>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</si>
  <si>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</si>
  <si>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</si>
  <si>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</si>
  <si>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</si>
  <si>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</si>
  <si>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</si>
  <si>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</si>
  <si>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</si>
  <si>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</si>
  <si>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</si>
  <si>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</si>
  <si>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</si>
  <si>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</si>
  <si>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</si>
  <si>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</si>
  <si>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</si>
  <si>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</si>
  <si>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</si>
  <si>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</si>
  <si>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</si>
  <si>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</si>
  <si>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</si>
  <si>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</si>
  <si>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</si>
  <si>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</si>
  <si>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</si>
  <si>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</si>
  <si>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</si>
  <si>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</si>
  <si>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</si>
  <si>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</si>
  <si>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</si>
  <si>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</si>
  <si>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</si>
  <si>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</si>
  <si>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</si>
  <si>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</si>
  <si>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</si>
  <si>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</si>
  <si>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</si>
  <si>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</si>
  <si>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</si>
  <si>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</si>
  <si>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</si>
  <si>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</si>
  <si>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</si>
  <si>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</si>
  <si>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</si>
  <si>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</si>
  <si>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</si>
  <si>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</si>
  <si>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</si>
  <si>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</si>
  <si>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</si>
  <si>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</si>
  <si>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</si>
  <si>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</si>
  <si>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</si>
  <si>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</si>
  <si>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</si>
  <si>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</si>
  <si>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</si>
  <si>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</si>
  <si>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</si>
  <si>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</si>
  <si>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</si>
  <si>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</si>
  <si>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</si>
  <si>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</si>
  <si>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</si>
  <si>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</si>
  <si>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</si>
  <si>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</si>
  <si>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</si>
  <si>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</si>
  <si>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</si>
  <si>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</si>
  <si>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</si>
  <si>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</si>
  <si>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</si>
  <si>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</si>
  <si>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</si>
  <si>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</si>
  <si>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</si>
  <si>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</si>
  <si>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</si>
  <si>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</si>
  <si>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</si>
  <si>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</si>
  <si>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</si>
  <si>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</si>
  <si>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</si>
  <si>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</si>
  <si>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</si>
  <si>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</si>
  <si>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</si>
  <si>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</si>
  <si>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</si>
  <si>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</si>
  <si>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</si>
  <si>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</si>
  <si>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</si>
  <si>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</si>
  <si>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</si>
  <si>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</si>
  <si>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</si>
  <si>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</si>
  <si>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</si>
  <si>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</si>
  <si>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</si>
  <si>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</si>
  <si>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</si>
  <si>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</si>
  <si>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</si>
  <si>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</si>
  <si>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</si>
  <si>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</si>
  <si>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</si>
  <si>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</si>
  <si>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</si>
  <si>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</si>
  <si>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</si>
  <si>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</si>
  <si>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</si>
  <si>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</si>
  <si>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</si>
  <si>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</si>
  <si>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</si>
  <si>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</si>
  <si>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</si>
  <si>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</si>
  <si>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</si>
  <si>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</si>
  <si>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</si>
  <si>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</si>
  <si>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</si>
  <si>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</si>
  <si>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</si>
  <si>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</si>
  <si>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</si>
  <si>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</si>
  <si>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</si>
  <si>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</si>
  <si>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</si>
  <si>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</si>
  <si>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</si>
  <si>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</si>
  <si>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</si>
  <si>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</si>
  <si>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</si>
  <si>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</si>
  <si>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</si>
  <si>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</si>
  <si>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</si>
  <si>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</si>
  <si>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</si>
  <si>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</si>
  <si>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</si>
  <si>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</si>
  <si>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</si>
  <si>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</si>
  <si>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</si>
  <si>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</si>
  <si>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</si>
  <si>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</si>
  <si>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</si>
  <si>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</si>
  <si>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</si>
  <si>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</si>
  <si>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</si>
  <si>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</si>
  <si>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</si>
  <si>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</si>
  <si>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</si>
  <si>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</si>
  <si>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</si>
  <si>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</si>
  <si>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</si>
  <si>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</si>
  <si>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</si>
  <si>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</si>
  <si>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</si>
  <si>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</si>
  <si>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</si>
  <si>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</si>
  <si>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</si>
  <si>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</si>
  <si>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</si>
  <si>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</si>
  <si>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</si>
  <si>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</si>
  <si>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</si>
  <si>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</si>
  <si>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</si>
  <si>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</si>
  <si>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</si>
  <si>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</si>
  <si>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</si>
  <si>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</si>
  <si>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</si>
  <si>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</si>
  <si>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</si>
  <si>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</si>
  <si>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</si>
  <si>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</si>
  <si>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</si>
  <si>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</si>
  <si>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</si>
  <si>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</si>
  <si>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</si>
  <si>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</si>
  <si>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</si>
  <si>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</si>
  <si>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</si>
  <si>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</si>
  <si>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</si>
  <si>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</si>
  <si>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</si>
  <si>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</si>
  <si>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</si>
  <si>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</si>
  <si>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</si>
  <si>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</si>
  <si>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</si>
  <si>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</si>
  <si>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</si>
  <si>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</si>
  <si>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</si>
  <si>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</si>
  <si>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</si>
  <si>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</si>
  <si>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</si>
  <si>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</si>
  <si>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</si>
  <si>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</si>
  <si>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</si>
  <si>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</si>
  <si>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</si>
  <si>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</si>
  <si>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</si>
  <si>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</si>
  <si>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</si>
  <si>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</si>
  <si>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</si>
  <si>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</si>
  <si>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</si>
  <si>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</si>
  <si>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</si>
  <si>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</si>
  <si>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</si>
  <si>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</si>
  <si>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</si>
  <si>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</si>
  <si>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</si>
  <si>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</si>
  <si>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</si>
  <si>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</si>
  <si>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</si>
  <si>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</si>
  <si>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</si>
  <si>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</si>
  <si>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</si>
  <si>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</si>
  <si>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</si>
  <si>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</si>
  <si>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</si>
  <si>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</si>
  <si>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</si>
  <si>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</si>
  <si>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</si>
  <si>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</si>
  <si>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</si>
  <si>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</si>
  <si>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</si>
  <si>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</si>
  <si>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</si>
  <si>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</si>
  <si>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</si>
  <si>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</si>
  <si>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</si>
  <si>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</si>
  <si>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</si>
  <si>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</si>
  <si>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</si>
  <si>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</si>
  <si>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</si>
  <si>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</si>
  <si>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</si>
  <si>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</si>
  <si>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</si>
  <si>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</si>
  <si>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</si>
  <si>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</si>
  <si>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</si>
  <si>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</si>
  <si>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</si>
  <si>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</si>
  <si>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</si>
  <si>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</si>
  <si>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</si>
  <si>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</si>
  <si>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</si>
  <si>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</si>
  <si>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</si>
  <si>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</si>
  <si>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</si>
  <si>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</si>
  <si>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</si>
  <si>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</si>
  <si>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</si>
  <si>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</si>
  <si>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</si>
  <si>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</si>
  <si>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</si>
  <si>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</si>
  <si>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</si>
  <si>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</si>
  <si>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</si>
  <si>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</si>
  <si>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</si>
  <si>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</si>
  <si>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</si>
  <si>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</si>
  <si>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</si>
  <si>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</si>
  <si>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</si>
  <si>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</si>
  <si>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</si>
  <si>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</si>
  <si>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</si>
  <si>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</si>
  <si>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</si>
  <si>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</si>
  <si>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</si>
  <si>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</si>
  <si>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</si>
  <si>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</si>
  <si>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</si>
  <si>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</si>
  <si>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</si>
  <si>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</si>
  <si>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</si>
  <si>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</si>
  <si>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</si>
  <si>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</si>
  <si>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</si>
  <si>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</si>
  <si>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</si>
  <si>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</si>
  <si>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</si>
  <si>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</si>
  <si>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</si>
  <si>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</si>
  <si>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</si>
  <si>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</si>
  <si>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</si>
  <si>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</si>
  <si>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</si>
  <si>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</si>
  <si>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</si>
  <si>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</si>
  <si>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</si>
  <si>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</si>
  <si>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</si>
  <si>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</si>
  <si>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</si>
  <si>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</si>
  <si>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</si>
  <si>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</si>
  <si>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</si>
  <si>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</si>
  <si>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</si>
  <si>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</si>
  <si>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</si>
  <si>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</si>
  <si>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</si>
  <si>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</si>
  <si>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</si>
  <si>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</si>
  <si>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</si>
  <si>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</si>
  <si>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</si>
  <si>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</si>
  <si>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</si>
  <si>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</si>
  <si>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</si>
  <si>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</si>
  <si>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</si>
  <si>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</si>
  <si>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</si>
  <si>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</si>
  <si>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</si>
  <si>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</si>
  <si>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</si>
  <si>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</si>
  <si>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</si>
  <si>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</si>
  <si>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</si>
  <si>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</si>
  <si>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</si>
  <si>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</si>
  <si>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</si>
  <si>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</si>
  <si>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</si>
  <si>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</si>
  <si>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</si>
  <si>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</si>
  <si>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</si>
  <si>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</si>
  <si>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</si>
  <si>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</si>
  <si>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</si>
  <si>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</si>
  <si>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</si>
  <si>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</si>
  <si>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</si>
  <si>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</si>
  <si>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</si>
  <si>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</si>
  <si>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</si>
  <si>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</si>
  <si>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</si>
  <si>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</si>
  <si>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</si>
  <si>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</si>
  <si>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</si>
  <si>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</si>
  <si>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</si>
  <si>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</si>
  <si>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</si>
  <si>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</si>
  <si>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</si>
  <si>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</si>
  <si>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</si>
  <si>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</si>
  <si>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</si>
  <si>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</si>
  <si>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</si>
  <si>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</si>
  <si>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</si>
  <si>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</si>
  <si>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</si>
  <si>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</si>
  <si>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</si>
  <si>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</si>
  <si>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</si>
  <si>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</si>
  <si>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</si>
  <si>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</si>
  <si>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</si>
  <si>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</si>
  <si>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</si>
  <si>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</si>
  <si>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</si>
  <si>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</si>
  <si>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</si>
  <si>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</si>
  <si>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</si>
  <si>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</si>
  <si>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</si>
  <si>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</si>
  <si>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</si>
  <si>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</si>
  <si>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</si>
  <si>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</si>
  <si>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</si>
  <si>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</si>
  <si>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</si>
  <si>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</si>
  <si>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</si>
  <si>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</si>
  <si>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</si>
  <si>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</si>
  <si>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</si>
  <si>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</si>
  <si>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</si>
  <si>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</si>
  <si>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</si>
  <si>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</si>
  <si>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</si>
  <si>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</si>
  <si>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</si>
  <si>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</si>
  <si>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</si>
  <si>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</si>
  <si>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</si>
  <si>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</si>
  <si>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</si>
  <si>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</si>
  <si>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</si>
  <si>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</si>
  <si>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</si>
  <si>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</si>
  <si>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</si>
  <si>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</si>
  <si>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</si>
  <si>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</si>
  <si>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</si>
  <si>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</si>
  <si>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</si>
  <si>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</si>
  <si>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</si>
  <si>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</si>
  <si>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</si>
  <si>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</si>
  <si>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</si>
  <si>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</si>
  <si>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</si>
  <si>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</si>
  <si>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</si>
  <si>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</si>
  <si>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</si>
  <si>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</si>
  <si>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</si>
  <si>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</si>
  <si>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</si>
  <si>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</si>
  <si>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</si>
  <si>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</si>
  <si>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</si>
  <si>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</si>
  <si>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</si>
  <si>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</si>
  <si>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</si>
  <si>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</si>
  <si>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</si>
  <si>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</si>
  <si>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</si>
  <si>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</si>
  <si>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</si>
  <si>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</si>
  <si>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</si>
  <si>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</si>
  <si>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</si>
  <si>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</si>
  <si>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</si>
  <si>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</si>
  <si>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</si>
  <si>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</si>
  <si>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</si>
  <si>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</si>
  <si>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</si>
  <si>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</si>
  <si>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</si>
  <si>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</si>
  <si>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</si>
  <si>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</si>
  <si>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</si>
  <si>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</si>
  <si>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</si>
  <si>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</si>
  <si>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</si>
  <si>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</si>
  <si>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</si>
  <si>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</si>
  <si>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</si>
  <si>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</si>
  <si>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</si>
  <si>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</si>
  <si>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</si>
  <si>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</si>
  <si>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</si>
  <si>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</si>
  <si>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</si>
  <si>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</si>
  <si>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</si>
  <si>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</si>
  <si>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</si>
  <si>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</si>
  <si>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</si>
  <si>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</si>
  <si>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</si>
  <si>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</si>
  <si>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</si>
  <si>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</si>
  <si>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</si>
  <si>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</si>
  <si>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</si>
  <si>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</si>
  <si>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</si>
  <si>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</si>
  <si>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</si>
  <si>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</si>
  <si>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</si>
  <si>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</si>
  <si>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</si>
  <si>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</si>
  <si>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</si>
  <si>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</si>
  <si>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</si>
  <si>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</si>
  <si>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</si>
  <si>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</si>
  <si>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</si>
  <si>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</si>
  <si>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</si>
  <si>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</si>
  <si>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</si>
  <si>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</si>
  <si>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</si>
  <si>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</si>
  <si>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</si>
  <si>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</si>
  <si>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</si>
  <si>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</si>
  <si>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</si>
  <si>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</si>
  <si>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</si>
  <si>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</si>
  <si>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</si>
  <si>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</si>
  <si>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</si>
  <si>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</si>
  <si>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</si>
  <si>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</si>
  <si>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</si>
  <si>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</si>
  <si>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</si>
  <si>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</si>
  <si>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</si>
  <si>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</si>
  <si>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</si>
  <si>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</si>
  <si>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</si>
  <si>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</si>
  <si>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</si>
  <si>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</si>
  <si>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</si>
  <si>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</si>
  <si>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</si>
  <si>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</si>
  <si>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</si>
  <si>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</si>
  <si>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</si>
  <si>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</si>
  <si>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</si>
  <si>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</si>
  <si>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</si>
  <si>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</si>
  <si>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</si>
  <si>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</si>
  <si>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</si>
  <si>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</si>
  <si>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</si>
  <si>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</si>
  <si>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</si>
  <si>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</si>
  <si>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</si>
  <si>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</si>
  <si>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</si>
  <si>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</si>
  <si>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</si>
  <si>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</si>
  <si>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</si>
  <si>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</si>
  <si>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</si>
  <si>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</si>
  <si>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</si>
  <si>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</si>
  <si>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</si>
  <si>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</si>
  <si>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</si>
  <si>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</si>
  <si>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</si>
  <si>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</si>
  <si>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</si>
  <si>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</si>
  <si>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</si>
  <si>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</si>
  <si>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</si>
  <si>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</si>
  <si>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</si>
  <si>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</si>
  <si>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</si>
  <si>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</si>
  <si>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</si>
  <si>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</si>
  <si>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</si>
  <si>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</si>
  <si>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</si>
  <si>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</si>
  <si>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</si>
  <si>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</si>
  <si>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</si>
  <si>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</si>
  <si>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</si>
  <si>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</si>
  <si>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</si>
  <si>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</si>
  <si>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</si>
  <si>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</si>
  <si>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</si>
  <si>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</si>
  <si>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</si>
  <si>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</si>
  <si>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</si>
  <si>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</si>
  <si>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</si>
  <si>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</si>
  <si>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</si>
  <si>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</si>
  <si>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</si>
  <si>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</si>
  <si>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</si>
  <si>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</si>
  <si>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</si>
  <si>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</si>
  <si>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</si>
  <si>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</si>
  <si>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</si>
  <si>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</si>
  <si>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</si>
  <si>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</si>
  <si>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</si>
  <si>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</si>
  <si>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</si>
  <si>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</si>
  <si>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</si>
  <si>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</si>
  <si>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</si>
  <si>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</si>
  <si>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</si>
  <si>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</si>
  <si>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</si>
  <si>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</si>
  <si>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</si>
  <si>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</si>
  <si>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</si>
  <si>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</si>
  <si>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</si>
  <si>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</si>
  <si>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</si>
  <si>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</si>
  <si>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</si>
  <si>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</si>
  <si>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</si>
  <si>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</si>
  <si>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</si>
  <si>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</si>
  <si>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</si>
  <si>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</si>
  <si>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</si>
  <si>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</si>
  <si>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</si>
  <si>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</si>
  <si>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</si>
  <si>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</si>
  <si>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</si>
  <si>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</si>
  <si>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</si>
  <si>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</si>
  <si>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</si>
  <si>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</si>
  <si>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</si>
  <si>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</si>
  <si>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</si>
  <si>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</si>
  <si>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</si>
  <si>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</si>
  <si>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</si>
  <si>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</si>
  <si>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</si>
  <si>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</si>
  <si>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</si>
  <si>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</si>
  <si>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</si>
  <si>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</si>
  <si>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</si>
  <si>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</si>
  <si>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</si>
  <si>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</si>
  <si>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</si>
  <si>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</si>
  <si>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</si>
  <si>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</si>
  <si>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</si>
  <si>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</si>
  <si>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</si>
  <si>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</si>
  <si>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</si>
  <si>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</si>
  <si>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</si>
  <si>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</si>
  <si>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</si>
  <si>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</si>
  <si>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</si>
  <si>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</si>
  <si>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</si>
  <si>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</si>
  <si>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</si>
  <si>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</si>
  <si>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</si>
  <si>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</si>
  <si>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</si>
  <si>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</si>
  <si>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</si>
  <si>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</si>
  <si>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</si>
  <si>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</si>
  <si>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</si>
  <si>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</si>
  <si>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</si>
  <si>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</si>
  <si>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</si>
  <si>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</si>
  <si>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</si>
  <si>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</si>
  <si>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</si>
  <si>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</si>
  <si>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</si>
  <si>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</si>
  <si>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</si>
  <si>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</si>
  <si>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</si>
  <si>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</si>
  <si>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</si>
  <si>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</si>
  <si>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</si>
  <si>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</si>
  <si>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</si>
  <si>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</si>
  <si>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</si>
  <si>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</si>
  <si>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</si>
  <si>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</si>
  <si>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</si>
  <si>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</si>
  <si>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</si>
  <si>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</si>
  <si>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</si>
  <si>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</si>
  <si>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</si>
  <si>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</si>
  <si>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</si>
  <si>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</si>
  <si>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</si>
  <si>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</si>
  <si>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</si>
  <si>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</si>
  <si>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</si>
  <si>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</si>
  <si>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</si>
  <si>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</si>
  <si>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</si>
  <si>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</si>
  <si>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</si>
  <si>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</si>
  <si>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</si>
  <si>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</si>
  <si>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</si>
  <si>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</si>
  <si>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</si>
  <si>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</si>
  <si>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</si>
  <si>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</si>
  <si>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</si>
  <si>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</si>
  <si>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</si>
  <si>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</si>
  <si>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</si>
  <si>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</si>
  <si>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</si>
  <si>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</si>
  <si>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</si>
  <si>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</si>
  <si>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</si>
  <si>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</si>
  <si>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</si>
  <si>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</si>
  <si>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</si>
  <si>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</si>
  <si>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</si>
  <si>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</si>
  <si>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</si>
  <si>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</si>
  <si>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</si>
  <si>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</si>
  <si>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</si>
  <si>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</si>
  <si>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</si>
  <si>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</si>
  <si>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</si>
  <si>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</si>
  <si>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</si>
  <si>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</si>
  <si>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</si>
  <si>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</si>
  <si>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</si>
  <si>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</si>
  <si>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</si>
  <si>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</si>
  <si>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</si>
  <si>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</si>
  <si>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</si>
  <si>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</si>
  <si>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</si>
  <si>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</si>
  <si>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</si>
  <si>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</si>
  <si>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</si>
  <si>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</si>
  <si>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</si>
  <si>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</si>
  <si>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</si>
  <si>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</si>
  <si>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</si>
  <si>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</si>
  <si>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</si>
  <si>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</si>
  <si>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</si>
  <si>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</si>
  <si>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</si>
  <si>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</si>
  <si>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</si>
  <si>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</si>
  <si>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</si>
  <si>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</si>
  <si>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</si>
  <si>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</si>
  <si>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</si>
  <si>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</si>
  <si>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</si>
  <si>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</si>
  <si>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</si>
  <si>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</si>
  <si>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</si>
  <si>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</si>
  <si>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</si>
  <si>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</si>
  <si>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</si>
  <si>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</si>
  <si>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</si>
  <si>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</si>
  <si>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</si>
  <si>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</si>
  <si>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</si>
  <si>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</si>
  <si>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</si>
  <si>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</si>
  <si>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</si>
  <si>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</si>
  <si>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</si>
  <si>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</si>
  <si>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</si>
  <si>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</si>
  <si>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</si>
  <si>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</si>
  <si>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</si>
  <si>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</si>
  <si>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</si>
  <si>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</si>
  <si>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</si>
  <si>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</si>
  <si>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</si>
  <si>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</si>
  <si>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</si>
  <si>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</si>
  <si>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</si>
  <si>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</si>
  <si>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</si>
  <si>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</si>
  <si>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</si>
  <si>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</si>
  <si>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</si>
  <si>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</si>
  <si>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</si>
  <si>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</si>
  <si>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</si>
  <si>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</si>
  <si>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</si>
  <si>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</si>
  <si>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</si>
  <si>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</si>
  <si>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</si>
  <si>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</si>
  <si>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</si>
  <si>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</si>
  <si>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</si>
  <si>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</si>
  <si>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</si>
  <si>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</si>
  <si>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</si>
  <si>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</si>
  <si>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</si>
  <si>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</si>
  <si>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</si>
  <si>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</si>
  <si>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</si>
  <si>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</si>
  <si>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</si>
  <si>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</si>
  <si>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</si>
  <si>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</si>
  <si>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</si>
  <si>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</si>
  <si>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</si>
  <si>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</si>
  <si>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</si>
  <si>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</si>
  <si>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</si>
  <si>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</si>
  <si>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</si>
  <si>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</si>
  <si>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</si>
  <si>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</si>
  <si>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</si>
  <si>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</si>
  <si>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</si>
  <si>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</si>
  <si>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</si>
  <si>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</si>
  <si>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</si>
  <si>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</si>
  <si>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</si>
  <si>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</si>
  <si>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</si>
  <si>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</si>
  <si>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</si>
  <si>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</si>
  <si>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</si>
  <si>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</si>
  <si>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</si>
  <si>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</si>
  <si>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</si>
  <si>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</si>
  <si>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</si>
  <si>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</si>
  <si>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</si>
  <si>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</si>
  <si>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</si>
  <si>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</si>
  <si>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</si>
  <si>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</si>
  <si>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</si>
  <si>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</si>
  <si>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</si>
  <si>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</si>
  <si>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</si>
  <si>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</si>
  <si>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</si>
  <si>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</si>
  <si>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</si>
  <si>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</si>
  <si>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</si>
  <si>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</si>
  <si>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</si>
  <si>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</si>
  <si>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</si>
  <si>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</si>
  <si>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</si>
  <si>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</si>
  <si>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</si>
  <si>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</si>
  <si>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</si>
  <si>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</si>
  <si>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</si>
  <si>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</si>
  <si>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</si>
  <si>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</si>
  <si>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</si>
  <si>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</si>
  <si>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</si>
  <si>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</si>
  <si>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</si>
  <si>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</si>
  <si>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</si>
  <si>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</si>
  <si>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</si>
  <si>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</si>
  <si>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</si>
  <si>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</si>
  <si>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</si>
  <si>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</si>
  <si>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</si>
  <si>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</si>
  <si>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</si>
  <si>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</si>
  <si>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</si>
  <si>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</si>
  <si>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</si>
  <si>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</si>
  <si>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</si>
  <si>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</si>
  <si>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</si>
  <si>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</si>
  <si>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</si>
  <si>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</si>
  <si>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</si>
  <si>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</si>
  <si>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</si>
  <si>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</si>
  <si>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</si>
  <si>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</si>
  <si>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</si>
  <si>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</si>
  <si>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</si>
  <si>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</si>
  <si>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</si>
  <si>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</si>
  <si>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</si>
  <si>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</si>
  <si>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</si>
  <si>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</si>
  <si>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</si>
  <si>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</si>
  <si>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</si>
  <si>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</si>
  <si>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</si>
  <si>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</si>
  <si>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</si>
  <si>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</si>
  <si>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</si>
  <si>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</si>
  <si>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</si>
  <si>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</si>
  <si>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</si>
  <si>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</si>
  <si>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</si>
  <si>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</si>
  <si>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</si>
  <si>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</si>
  <si>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</si>
  <si>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</si>
  <si>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</si>
  <si>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</si>
  <si>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</si>
  <si>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</si>
  <si>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</si>
  <si>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</si>
  <si>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</si>
  <si>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</si>
  <si>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</si>
  <si>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</si>
  <si>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</si>
  <si>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</si>
  <si>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</si>
  <si>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</si>
  <si>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</si>
  <si>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</si>
  <si>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</si>
  <si>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</si>
  <si>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</si>
  <si>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</si>
  <si>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</si>
  <si>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</si>
  <si>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</si>
  <si>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</si>
  <si>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</si>
  <si>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</si>
  <si>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</si>
  <si>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</si>
  <si>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</si>
  <si>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</si>
  <si>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</si>
  <si>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</si>
  <si>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</si>
  <si>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</si>
  <si>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</si>
  <si>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</si>
  <si>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</si>
  <si>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</si>
  <si>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</si>
  <si>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</si>
  <si>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</si>
  <si>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</si>
  <si>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</si>
  <si>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</si>
  <si>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</si>
  <si>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</si>
  <si>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</si>
  <si>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</si>
  <si>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</si>
  <si>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</si>
  <si>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</si>
  <si>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</si>
  <si>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</si>
  <si>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</si>
  <si>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</si>
  <si>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</si>
  <si>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</si>
  <si>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</si>
  <si>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</si>
  <si>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</si>
  <si>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</si>
  <si>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</si>
  <si>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</si>
  <si>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</si>
  <si>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</si>
  <si>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</si>
  <si>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</si>
  <si>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</si>
  <si>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</si>
  <si>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</si>
  <si>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</si>
  <si>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</si>
  <si>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</si>
  <si>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</si>
  <si>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</si>
  <si>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</si>
  <si>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</si>
  <si>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</si>
  <si>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</si>
  <si>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</si>
  <si>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</si>
  <si>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</si>
  <si>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</si>
  <si>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</si>
  <si>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</si>
  <si>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</si>
  <si>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</si>
  <si>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</si>
  <si>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</si>
  <si>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</si>
  <si>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</si>
  <si>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</si>
  <si>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</si>
  <si>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</si>
  <si>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</si>
  <si>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</si>
  <si>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</si>
  <si>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</si>
  <si>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</si>
  <si>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</si>
  <si>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</si>
  <si>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</si>
  <si>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</si>
  <si>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</si>
  <si>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</si>
  <si>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</si>
  <si>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</si>
  <si>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</si>
  <si>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</si>
  <si>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</si>
  <si>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</si>
  <si>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</si>
  <si>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</si>
  <si>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</si>
  <si>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</si>
  <si>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</si>
  <si>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</si>
  <si>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</si>
  <si>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</si>
  <si>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</si>
  <si>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</si>
  <si>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</si>
  <si>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</si>
  <si>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</si>
  <si>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</si>
  <si>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</si>
  <si>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</si>
  <si>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</si>
  <si>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</si>
  <si>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</si>
  <si>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</si>
  <si>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</si>
  <si>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</si>
  <si>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</si>
  <si>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</si>
  <si>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</si>
  <si>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</si>
  <si>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</si>
  <si>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</si>
  <si>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</si>
  <si>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</si>
  <si>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</si>
  <si>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</si>
  <si>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</si>
  <si>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</si>
  <si>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</si>
  <si>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</si>
  <si>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</si>
  <si>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</si>
  <si>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</si>
  <si>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</si>
  <si>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</si>
  <si>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</si>
  <si>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</si>
  <si>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</si>
  <si>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</si>
  <si>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</si>
  <si>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</si>
  <si>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</si>
  <si>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</si>
  <si>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</si>
  <si>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</si>
  <si>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</si>
  <si>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</si>
  <si>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</si>
  <si>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</si>
  <si>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</si>
  <si>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</si>
  <si>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</si>
  <si>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</si>
  <si>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</si>
  <si>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</si>
  <si>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</si>
  <si>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</si>
  <si>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</si>
  <si>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</si>
  <si>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</si>
  <si>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</si>
  <si>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</si>
  <si>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</si>
  <si>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</si>
  <si>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</si>
  <si>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</si>
  <si>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</si>
  <si>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</si>
  <si>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</si>
  <si>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</si>
  <si>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</si>
  <si>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</si>
  <si>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</si>
  <si>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</si>
  <si>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</si>
  <si>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</si>
  <si>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</si>
  <si>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</si>
  <si>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</si>
  <si>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</si>
  <si>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</si>
  <si>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</si>
  <si>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</si>
  <si>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</si>
  <si>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</si>
  <si>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</si>
  <si>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</si>
  <si>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</si>
  <si>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</si>
  <si>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</si>
  <si>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</si>
  <si>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</si>
  <si>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</si>
  <si>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</si>
  <si>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</si>
  <si>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</si>
  <si>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</si>
  <si>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</si>
  <si>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</si>
  <si>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</si>
  <si>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</si>
  <si>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</si>
  <si>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</si>
  <si>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</si>
  <si>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</si>
  <si>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</si>
  <si>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</si>
  <si>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</si>
  <si>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</si>
  <si>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</si>
  <si>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</si>
  <si>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</si>
  <si>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</si>
  <si>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</si>
  <si>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</si>
  <si>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</si>
  <si>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</si>
  <si>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</si>
  <si>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</si>
  <si>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</si>
  <si>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</si>
  <si>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</si>
  <si>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</si>
  <si>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</si>
  <si>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</si>
  <si>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</si>
  <si>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</si>
  <si>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</si>
  <si>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</si>
  <si>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</si>
  <si>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</si>
  <si>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</si>
  <si>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</si>
  <si>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</si>
  <si>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</si>
  <si>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</si>
  <si>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</si>
  <si>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</si>
  <si>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</si>
  <si>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</si>
  <si>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</si>
  <si>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</si>
  <si>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</si>
  <si>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</si>
  <si>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</si>
  <si>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</si>
  <si>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</si>
  <si>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</si>
  <si>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</si>
  <si>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</si>
  <si>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</si>
  <si>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</si>
  <si>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</si>
  <si>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</si>
  <si>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</si>
  <si>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</si>
  <si>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</si>
  <si>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</si>
  <si>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</si>
  <si>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</si>
  <si>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</si>
  <si>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</si>
  <si>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</si>
  <si>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</si>
  <si>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</si>
  <si>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</si>
  <si>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</si>
  <si>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</si>
  <si>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</si>
  <si>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</si>
  <si>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</si>
  <si>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</si>
  <si>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</si>
  <si>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</si>
  <si>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</si>
  <si>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</si>
  <si>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</si>
  <si>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</si>
  <si>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</si>
  <si>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</si>
  <si>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</si>
  <si>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</si>
  <si>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</si>
  <si>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</si>
  <si>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</si>
  <si>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</si>
  <si>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</si>
  <si>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</si>
  <si>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</si>
  <si>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</si>
  <si>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</si>
  <si>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</si>
  <si>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</si>
  <si>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</si>
  <si>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</si>
  <si>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</si>
  <si>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</si>
  <si>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</si>
  <si>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</si>
  <si>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</si>
  <si>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</si>
  <si>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</si>
  <si>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</si>
  <si>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</si>
  <si>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</si>
  <si>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</si>
  <si>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</si>
  <si>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</si>
  <si>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</si>
  <si>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</si>
  <si>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</si>
  <si>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</si>
  <si>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</si>
  <si>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</si>
  <si>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</si>
  <si>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</si>
  <si>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</si>
  <si>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</si>
  <si>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</si>
  <si>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</si>
  <si>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</si>
  <si>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</si>
  <si>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</si>
  <si>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</si>
  <si>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</si>
  <si>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</si>
  <si>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</si>
  <si>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</si>
  <si>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</si>
  <si>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</si>
  <si>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</si>
  <si>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</si>
  <si>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</si>
  <si>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</si>
  <si>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</si>
  <si>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</si>
  <si>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</si>
  <si>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</si>
  <si>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</si>
  <si>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</si>
  <si>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</si>
  <si>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</si>
  <si>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</si>
  <si>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</si>
  <si>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</si>
  <si>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</si>
  <si>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</si>
  <si>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</si>
  <si>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</si>
  <si>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</si>
  <si>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</si>
  <si>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</si>
  <si>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</si>
  <si>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</si>
  <si>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</si>
  <si>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</si>
  <si>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</si>
  <si>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</si>
  <si>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</si>
  <si>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</si>
  <si>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</si>
  <si>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</si>
  <si>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</si>
  <si>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</si>
  <si>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</si>
  <si>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</si>
  <si>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</si>
  <si>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</si>
  <si>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</si>
  <si>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</si>
  <si>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</si>
  <si>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</si>
  <si>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</si>
  <si>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</si>
  <si>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</si>
  <si>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</si>
  <si>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</si>
  <si>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</si>
  <si>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</si>
  <si>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</si>
  <si>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</si>
  <si>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</si>
  <si>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</si>
  <si>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</si>
  <si>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</si>
  <si>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</si>
  <si>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</si>
  <si>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</si>
  <si>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</si>
  <si>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</si>
  <si>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</si>
  <si>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</si>
  <si>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</si>
  <si>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</si>
  <si>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</si>
  <si>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</si>
  <si>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</si>
  <si>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</si>
  <si>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</si>
  <si>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</si>
  <si>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</si>
  <si>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</si>
  <si>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</si>
  <si>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</si>
  <si>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</si>
  <si>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</si>
  <si>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</si>
  <si>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</si>
  <si>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</si>
  <si>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</si>
  <si>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</si>
  <si>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</si>
  <si>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</si>
  <si>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</si>
  <si>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</si>
  <si>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</si>
  <si>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</si>
  <si>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</si>
  <si>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</si>
  <si>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</si>
  <si>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</si>
  <si>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</si>
  <si>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</si>
  <si>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</si>
  <si>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</si>
  <si>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</si>
  <si>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</si>
  <si>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</si>
  <si>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</si>
  <si>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</si>
  <si>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</si>
  <si>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</si>
  <si>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</si>
  <si>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</si>
  <si>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</si>
  <si>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</si>
  <si>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</si>
  <si>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</si>
  <si>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</si>
  <si>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</si>
  <si>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</si>
  <si>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</si>
  <si>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</si>
  <si>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</si>
  <si>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</si>
  <si>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</si>
  <si>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</si>
  <si>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</si>
  <si>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</si>
  <si>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</si>
  <si>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</si>
  <si>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</si>
  <si>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</si>
  <si>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</si>
  <si>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</si>
  <si>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</si>
  <si>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</si>
  <si>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</si>
  <si>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</si>
  <si>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</si>
  <si>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</si>
  <si>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</si>
  <si>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</si>
  <si>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</si>
  <si>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</si>
  <si>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</si>
  <si>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</si>
  <si>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</si>
  <si>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</si>
  <si>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</si>
  <si>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</si>
  <si>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</si>
  <si>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</si>
  <si>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</si>
  <si>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</si>
  <si>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</si>
  <si>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</si>
  <si>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</si>
  <si>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</si>
  <si>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</si>
  <si>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</si>
  <si>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</si>
  <si>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</si>
  <si>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</si>
  <si>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</si>
  <si>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</si>
  <si>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</si>
  <si>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</si>
  <si>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</si>
  <si>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</si>
  <si>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</si>
  <si>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</si>
  <si>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</si>
  <si>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</si>
  <si>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</si>
  <si>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</si>
  <si>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</si>
  <si>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</si>
  <si>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</si>
  <si>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</si>
  <si>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</si>
  <si>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</si>
  <si>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</si>
  <si>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</si>
  <si>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</si>
  <si>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</si>
  <si>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</si>
  <si>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</si>
  <si>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</si>
  <si>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</si>
  <si>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</si>
  <si>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</si>
  <si>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</si>
  <si>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</si>
  <si>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</si>
  <si>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</si>
  <si>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</si>
  <si>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</si>
  <si>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</si>
  <si>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</si>
  <si>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</si>
  <si>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</si>
  <si>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</si>
  <si>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</si>
  <si>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</si>
  <si>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</si>
  <si>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</si>
  <si>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</si>
  <si>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</si>
  <si>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</si>
  <si>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</si>
  <si>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</si>
  <si>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</si>
  <si>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</si>
  <si>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</si>
  <si>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</si>
  <si>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</si>
  <si>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</si>
  <si>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</si>
  <si>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</si>
  <si>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</si>
  <si>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</si>
  <si>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</si>
  <si>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</si>
  <si>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</si>
  <si>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</si>
  <si>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</si>
  <si>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</si>
  <si>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</si>
  <si>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</si>
  <si>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</si>
  <si>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</si>
  <si>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</si>
  <si>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</si>
  <si>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</si>
  <si>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</si>
  <si>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</si>
  <si>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</si>
  <si>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</si>
  <si>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</si>
  <si>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</si>
  <si>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</si>
  <si>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</si>
  <si>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</si>
  <si>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</si>
  <si>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</si>
  <si>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</si>
  <si>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</si>
  <si>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</si>
  <si>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</si>
  <si>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</si>
  <si>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</si>
  <si>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</si>
  <si>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</si>
  <si>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</si>
  <si>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</si>
  <si>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</si>
  <si>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</si>
  <si>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</si>
  <si>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</si>
  <si>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</si>
  <si>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</si>
  <si>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</si>
  <si>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</si>
  <si>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</si>
  <si>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</si>
  <si>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</si>
  <si>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</si>
  <si>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</si>
  <si>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</si>
  <si>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</si>
  <si>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</si>
  <si>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</si>
  <si>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</si>
  <si>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</si>
  <si>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</si>
  <si>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</si>
  <si>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</si>
  <si>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</si>
  <si>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</si>
  <si>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</si>
  <si>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</si>
  <si>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</si>
  <si>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</si>
  <si>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</si>
  <si>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</si>
  <si>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</si>
  <si>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</si>
  <si>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</si>
  <si>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</si>
  <si>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</si>
  <si>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</si>
  <si>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</si>
  <si>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</si>
  <si>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</si>
  <si>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</si>
  <si>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</si>
  <si>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</si>
  <si>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</si>
  <si>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</si>
  <si>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</si>
  <si>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</si>
  <si>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</si>
  <si>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</si>
  <si>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</si>
  <si>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</si>
  <si>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</si>
  <si>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</si>
  <si>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</si>
  <si>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</si>
  <si>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</si>
  <si>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</si>
  <si>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</si>
  <si>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</si>
  <si>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</si>
  <si>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</si>
  <si>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</si>
  <si>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</si>
  <si>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</si>
  <si>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</si>
  <si>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</si>
  <si>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</si>
  <si>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</si>
  <si>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</si>
  <si>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</si>
  <si>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</si>
  <si>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</si>
  <si>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</si>
  <si>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</si>
  <si>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</si>
  <si>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</si>
  <si>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</si>
  <si>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</si>
  <si>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</si>
  <si>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</si>
  <si>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</si>
  <si>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</si>
  <si>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</si>
  <si>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</si>
  <si>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</si>
  <si>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</si>
  <si>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</si>
  <si>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</si>
  <si>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</si>
  <si>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</si>
  <si>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</si>
  <si>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</si>
  <si>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</si>
  <si>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</si>
  <si>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</si>
  <si>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</si>
  <si>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</si>
  <si>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</si>
  <si>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</si>
  <si>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</si>
  <si>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</si>
  <si>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</si>
  <si>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</si>
  <si>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</si>
  <si>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</si>
  <si>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</si>
  <si>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</si>
  <si>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</si>
  <si>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</si>
  <si>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</si>
  <si>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</si>
  <si>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</si>
  <si>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</si>
  <si>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</si>
  <si>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</si>
  <si>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</si>
  <si>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</si>
  <si>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</si>
  <si>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</si>
  <si>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</si>
  <si>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</si>
  <si>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</si>
  <si>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</si>
  <si>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</si>
  <si>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</si>
  <si>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</si>
  <si>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</si>
  <si>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</si>
  <si>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</si>
  <si>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</si>
  <si>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</si>
  <si>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</si>
  <si>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</si>
  <si>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</si>
  <si>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</si>
  <si>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</si>
  <si>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</si>
  <si>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</si>
  <si>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</si>
  <si>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</si>
  <si>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</si>
  <si>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</si>
  <si>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</si>
  <si>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</si>
  <si>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</si>
  <si>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</si>
  <si>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</si>
  <si>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</si>
  <si>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</si>
  <si>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</si>
  <si>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</si>
  <si>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</si>
  <si>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</si>
  <si>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</si>
  <si>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</si>
  <si>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</si>
  <si>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</si>
  <si>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</si>
  <si>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</si>
  <si>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</si>
  <si>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</si>
  <si>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</si>
  <si>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</si>
  <si>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</si>
  <si>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</si>
  <si>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</si>
  <si>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</si>
  <si>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</si>
  <si>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</si>
  <si>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</si>
  <si>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</si>
  <si>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</si>
  <si>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</si>
  <si>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</si>
  <si>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</si>
  <si>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</si>
  <si>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</si>
  <si>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</si>
  <si>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</si>
  <si>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</si>
  <si>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</si>
  <si>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</si>
  <si>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</si>
  <si>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</si>
  <si>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</si>
  <si>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</si>
  <si>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</si>
  <si>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</si>
  <si>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</si>
  <si>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</si>
  <si>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</si>
  <si>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</si>
  <si>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</si>
  <si>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</si>
  <si>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</si>
  <si>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</si>
  <si>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</si>
  <si>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</si>
  <si>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</si>
  <si>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</si>
  <si>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</si>
  <si>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</si>
  <si>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</si>
  <si>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</si>
  <si>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</si>
  <si>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</si>
  <si>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</si>
  <si>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</si>
  <si>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</si>
  <si>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</si>
  <si>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</si>
  <si>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</si>
  <si>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</si>
  <si>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</si>
  <si>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</si>
  <si>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</si>
  <si>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</si>
  <si>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</si>
  <si>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</si>
  <si>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</si>
  <si>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</si>
  <si>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</si>
  <si>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</si>
  <si>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</si>
  <si>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</si>
  <si>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</si>
  <si>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</si>
  <si>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</si>
  <si>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</si>
  <si>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</si>
  <si>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</si>
  <si>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</si>
  <si>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</si>
  <si>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</si>
  <si>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</si>
  <si>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</si>
  <si>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</si>
  <si>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</si>
  <si>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</si>
  <si>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</si>
  <si>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</si>
  <si>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</si>
  <si>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</si>
  <si>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</si>
  <si>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</si>
  <si>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</si>
  <si>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</si>
  <si>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</si>
  <si>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</si>
  <si>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</si>
  <si>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</si>
  <si>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</si>
  <si>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</si>
  <si>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</si>
  <si>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</si>
  <si>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</si>
  <si>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</si>
  <si>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</si>
  <si>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</si>
  <si>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</si>
  <si>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</si>
  <si>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</si>
  <si>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</si>
  <si>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</si>
  <si>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</si>
  <si>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</si>
  <si>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</si>
  <si>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</si>
  <si>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</si>
  <si>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</si>
  <si>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</si>
  <si>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</si>
  <si>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</si>
  <si>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</si>
  <si>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</si>
  <si>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</si>
  <si>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</si>
  <si>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</si>
  <si>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</si>
  <si>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</si>
  <si>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</si>
  <si>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</si>
  <si>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</si>
  <si>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</si>
  <si>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</si>
  <si>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</si>
  <si>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</si>
  <si>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</si>
  <si>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</si>
  <si>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</si>
  <si>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</si>
  <si>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</si>
  <si>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</si>
  <si>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</si>
  <si>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</si>
  <si>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</si>
  <si>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</si>
  <si>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</si>
  <si>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</si>
  <si>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</si>
  <si>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</si>
  <si>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</si>
  <si>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</si>
  <si>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</si>
  <si>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</si>
  <si>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</si>
  <si>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</si>
  <si>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</si>
  <si>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</si>
  <si>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</si>
  <si>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</si>
  <si>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</si>
  <si>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</si>
  <si>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</si>
  <si>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</si>
  <si>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</si>
  <si>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</si>
  <si>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</si>
  <si>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</si>
  <si>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</si>
  <si>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</si>
  <si>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</si>
  <si>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</si>
  <si>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</si>
  <si>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</si>
  <si>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</si>
  <si>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</si>
  <si>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</si>
  <si>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</si>
  <si>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</si>
  <si>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</si>
  <si>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</si>
  <si>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</si>
  <si>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</si>
  <si>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</si>
  <si>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</si>
  <si>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</si>
  <si>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</si>
  <si>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</si>
  <si>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</si>
  <si>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</si>
  <si>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</si>
  <si>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</si>
  <si>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</si>
  <si>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</si>
  <si>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</si>
  <si>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</si>
  <si>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</si>
  <si>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</si>
  <si>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</si>
  <si>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</si>
  <si>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</si>
  <si>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</si>
  <si>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</si>
  <si>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</si>
  <si>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</si>
  <si>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</si>
  <si>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</si>
  <si>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</si>
  <si>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</si>
  <si>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</si>
  <si>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</si>
  <si>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</si>
  <si>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</si>
  <si>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</si>
  <si>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</si>
  <si>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</si>
  <si>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</si>
  <si>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</si>
  <si>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</si>
  <si>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</si>
  <si>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</si>
  <si>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</si>
  <si>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</si>
  <si>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</si>
  <si>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</si>
  <si>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</si>
  <si>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</si>
  <si>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</si>
  <si>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</si>
  <si>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</si>
  <si>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</si>
  <si>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</si>
  <si>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</si>
  <si>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</si>
  <si>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</si>
  <si>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</si>
  <si>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</si>
  <si>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</si>
  <si>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</si>
  <si>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</si>
  <si>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</si>
  <si>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</si>
  <si>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</si>
  <si>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</si>
  <si>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</si>
  <si>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</si>
  <si>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</si>
  <si>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</si>
  <si>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</si>
  <si>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</si>
  <si>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</si>
  <si>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</si>
  <si>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</si>
  <si>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</si>
  <si>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</si>
  <si>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</si>
  <si>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</si>
  <si>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</si>
  <si>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</si>
  <si>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</si>
  <si>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</si>
  <si>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</si>
  <si>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</si>
  <si>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</si>
  <si>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</si>
  <si>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</si>
  <si>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</si>
  <si>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</si>
  <si>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</si>
  <si>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</si>
  <si>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</si>
  <si>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</si>
  <si>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</si>
  <si>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</si>
  <si>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</si>
  <si>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</si>
  <si>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</si>
  <si>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</si>
  <si>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</si>
  <si>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</si>
  <si>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</si>
  <si>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</si>
  <si>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</si>
  <si>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</si>
  <si>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</si>
  <si>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</si>
  <si>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</si>
  <si>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</si>
  <si>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</si>
  <si>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</si>
  <si>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</si>
  <si>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</si>
  <si>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</si>
  <si>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</si>
  <si>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</si>
  <si>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</si>
  <si>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</si>
  <si>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</si>
  <si>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</si>
  <si>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</si>
  <si>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</si>
  <si>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</si>
  <si>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</si>
  <si>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</si>
  <si>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</si>
  <si>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</si>
  <si>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</si>
  <si>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</si>
  <si>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</si>
  <si>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</si>
  <si>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</si>
  <si>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</si>
  <si>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</si>
  <si>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</si>
  <si>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</si>
  <si>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</si>
  <si>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</si>
  <si>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</si>
  <si>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</si>
  <si>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</si>
  <si>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</si>
  <si>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</si>
  <si>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</si>
  <si>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</si>
  <si>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</si>
  <si>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</si>
  <si>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</si>
  <si>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</si>
  <si>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</si>
  <si>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</si>
  <si>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</si>
  <si>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</si>
  <si>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</si>
  <si>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</si>
  <si>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</si>
  <si>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</si>
  <si>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</si>
  <si>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</si>
  <si>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</si>
  <si>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</si>
  <si>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</si>
  <si>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</si>
  <si>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</si>
  <si>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</si>
  <si>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</si>
  <si>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</si>
  <si>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</si>
  <si>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</si>
  <si>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</si>
  <si>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</si>
  <si>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</si>
  <si>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</si>
  <si>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</si>
  <si>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</si>
  <si>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</si>
  <si>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</si>
  <si>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</si>
  <si>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</si>
  <si>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</si>
  <si>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</si>
  <si>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</si>
  <si>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</si>
  <si>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</si>
  <si>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</si>
  <si>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</si>
  <si>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</si>
  <si>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</si>
  <si>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</si>
  <si>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</si>
  <si>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</si>
  <si>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</si>
  <si>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</si>
  <si>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</si>
  <si>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</si>
  <si>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</si>
  <si>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</si>
  <si>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</si>
  <si>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</si>
  <si>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</si>
  <si>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</si>
  <si>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</si>
  <si>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</si>
  <si>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</si>
  <si>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</si>
  <si>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</si>
  <si>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</si>
  <si>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</si>
  <si>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</si>
  <si>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</si>
  <si>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</si>
  <si>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</si>
  <si>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</si>
  <si>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</si>
  <si>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</si>
  <si>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</si>
  <si>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</si>
  <si>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</si>
  <si>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</si>
  <si>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</si>
  <si>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</si>
  <si>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</si>
  <si>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</si>
  <si>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</si>
  <si>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</si>
  <si>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</si>
  <si>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</si>
  <si>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</si>
  <si>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</si>
  <si>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</si>
  <si>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</si>
  <si>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</si>
  <si>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</si>
  <si>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</si>
  <si>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</si>
  <si>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</si>
  <si>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</si>
  <si>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</si>
  <si>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</si>
  <si>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</si>
  <si>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</si>
  <si>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</si>
  <si>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</si>
  <si>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</si>
  <si>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</si>
  <si>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</si>
  <si>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</si>
  <si>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</si>
  <si>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</si>
  <si>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</si>
  <si>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</si>
  <si>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</si>
  <si>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</si>
  <si>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</si>
  <si>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</si>
  <si>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</si>
  <si>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</si>
  <si>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</si>
  <si>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</si>
  <si>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</si>
  <si>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</si>
  <si>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</si>
  <si>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</si>
  <si>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</si>
  <si>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</si>
  <si>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</si>
  <si>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</si>
  <si>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</si>
  <si>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</si>
  <si>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</si>
  <si>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</si>
  <si>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</si>
  <si>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</si>
  <si>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</si>
  <si>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</si>
  <si>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</si>
  <si>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</si>
  <si>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</si>
  <si>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</si>
  <si>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</si>
  <si>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</si>
  <si>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</si>
  <si>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</si>
  <si>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</si>
  <si>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</si>
  <si>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</si>
  <si>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</si>
  <si>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</si>
  <si>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</si>
  <si>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</si>
  <si>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</si>
  <si>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</si>
  <si>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</si>
  <si>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</si>
  <si>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</si>
  <si>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</si>
  <si>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</si>
  <si>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</si>
  <si>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</si>
  <si>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</si>
  <si>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</si>
  <si>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</si>
  <si>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</si>
  <si>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</si>
  <si>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</si>
  <si>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</si>
  <si>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</si>
  <si>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</si>
  <si>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</si>
  <si>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</si>
  <si>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</si>
  <si>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</si>
  <si>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</si>
  <si>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</si>
  <si>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</si>
  <si>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</si>
  <si>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</si>
  <si>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</si>
  <si>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</si>
  <si>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</si>
  <si>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</si>
  <si>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</si>
  <si>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</si>
  <si>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</si>
  <si>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</si>
  <si>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</si>
  <si>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</si>
  <si>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</si>
  <si>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</si>
  <si>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</si>
  <si>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</si>
  <si>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</si>
  <si>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</si>
  <si>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</si>
  <si>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</si>
  <si>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</si>
  <si>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</si>
  <si>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</si>
  <si>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</si>
  <si>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</si>
  <si>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</si>
  <si>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</si>
  <si>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</si>
  <si>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</si>
  <si>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</si>
  <si>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</si>
  <si>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</si>
  <si>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</si>
  <si>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</si>
  <si>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</si>
  <si>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</si>
  <si>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</si>
  <si>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</si>
  <si>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</si>
  <si>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</si>
  <si>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</si>
  <si>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</si>
  <si>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</si>
  <si>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</si>
  <si>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</si>
  <si>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</si>
  <si>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</si>
  <si>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</si>
  <si>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</si>
  <si>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</si>
  <si>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</si>
  <si>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</si>
  <si>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</si>
  <si>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</si>
  <si>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</si>
  <si>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</si>
  <si>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</si>
  <si>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</si>
  <si>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</si>
  <si>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</si>
  <si>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</si>
  <si>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</si>
  <si>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</si>
  <si>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</si>
  <si>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</si>
  <si>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</si>
  <si>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</si>
  <si>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</si>
  <si>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</si>
  <si>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</si>
  <si>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</si>
  <si>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</si>
  <si>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</si>
  <si>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</si>
  <si>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</si>
  <si>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</si>
  <si>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</si>
  <si>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</si>
  <si>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</si>
  <si>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</si>
  <si>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</si>
  <si>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</si>
  <si>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</si>
  <si>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</si>
  <si>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</si>
  <si>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</si>
  <si>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</si>
  <si>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</si>
  <si>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</si>
  <si>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</si>
  <si>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</si>
  <si>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</si>
  <si>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</si>
  <si>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</si>
  <si>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</si>
  <si>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</si>
  <si>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</si>
  <si>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</si>
  <si>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</si>
  <si>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</si>
  <si>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</si>
  <si>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</si>
  <si>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</si>
  <si>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</si>
  <si>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</si>
  <si>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</si>
  <si>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</si>
  <si>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</si>
  <si>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</si>
  <si>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</si>
  <si>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</si>
  <si>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</si>
  <si>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</si>
  <si>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</si>
  <si>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</si>
  <si>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</si>
  <si>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</si>
  <si>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</si>
  <si>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</si>
  <si>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</si>
  <si>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</si>
  <si>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</si>
  <si>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</si>
  <si>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</si>
  <si>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</si>
  <si>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</si>
  <si>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</si>
  <si>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</si>
  <si>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</si>
  <si>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</si>
  <si>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</si>
  <si>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</si>
  <si>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</si>
  <si>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</si>
  <si>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</si>
  <si>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</si>
  <si>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</si>
  <si>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</si>
  <si>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</si>
  <si>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</si>
  <si>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</si>
  <si>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</si>
  <si>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</si>
  <si>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</si>
  <si>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</si>
  <si>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</si>
  <si>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</si>
  <si>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</si>
  <si>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</si>
  <si>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</si>
  <si>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</si>
  <si>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</si>
  <si>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</si>
  <si>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</si>
  <si>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</si>
  <si>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</si>
  <si>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</si>
  <si>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</si>
  <si>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</si>
  <si>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</si>
  <si>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</si>
  <si>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</si>
  <si>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</si>
  <si>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</si>
  <si>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</si>
  <si>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</si>
  <si>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</si>
  <si>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</si>
  <si>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</si>
  <si>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</si>
  <si>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</si>
  <si>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</si>
  <si>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</si>
  <si>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</si>
  <si>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</si>
  <si>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</si>
  <si>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</si>
  <si>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</si>
  <si>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</si>
  <si>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</si>
  <si>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</si>
  <si>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</si>
  <si>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</si>
  <si>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</si>
  <si>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</si>
  <si>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</si>
  <si>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</si>
  <si>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</si>
  <si>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</si>
  <si>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</si>
  <si>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</si>
  <si>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</si>
  <si>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</si>
  <si>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</si>
  <si>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</si>
  <si>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</si>
  <si>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</si>
  <si>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</si>
  <si>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</si>
  <si>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</si>
  <si>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</si>
  <si>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</si>
  <si>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</si>
  <si>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</si>
  <si>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</si>
  <si>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</si>
  <si>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</si>
  <si>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</si>
  <si>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</si>
  <si>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</si>
  <si>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</si>
  <si>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</si>
  <si>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</si>
  <si>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</si>
  <si>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</si>
  <si>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</si>
  <si>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</si>
  <si>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</si>
  <si>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</si>
  <si>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</si>
  <si>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</si>
  <si>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</si>
  <si>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</si>
  <si>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</si>
  <si>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</si>
  <si>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</si>
  <si>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</si>
  <si>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</si>
  <si>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</si>
  <si>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</si>
  <si>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</si>
  <si>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</si>
  <si>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</si>
  <si>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</si>
  <si>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</si>
  <si>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</si>
  <si>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</si>
  <si>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</si>
  <si>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</si>
  <si>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</si>
  <si>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</si>
  <si>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</si>
  <si>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</si>
  <si>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</si>
  <si>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</si>
  <si>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</si>
  <si>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</si>
  <si>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</si>
  <si>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</si>
  <si>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</si>
  <si>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</si>
  <si>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</si>
  <si>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</si>
  <si>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</si>
  <si>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</si>
  <si>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</si>
  <si>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</si>
  <si>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</si>
  <si>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</si>
  <si>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</si>
  <si>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</si>
  <si>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</si>
  <si>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</si>
  <si>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</si>
  <si>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</si>
  <si>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</si>
  <si>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</si>
  <si>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</si>
  <si>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</si>
  <si>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</si>
  <si>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</si>
  <si>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</si>
  <si>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</si>
  <si>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</si>
  <si>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</si>
  <si>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</si>
  <si>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</si>
  <si>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</si>
  <si>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</si>
  <si>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</si>
  <si>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</si>
  <si>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</si>
  <si>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</si>
  <si>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</si>
  <si>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</si>
  <si>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</si>
  <si>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</si>
  <si>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</si>
  <si>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</si>
  <si>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</si>
  <si>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</si>
  <si>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</si>
  <si>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</si>
  <si>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</si>
  <si>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</si>
  <si>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</si>
  <si>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</si>
  <si>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</si>
  <si>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</si>
  <si>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</si>
  <si>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</si>
  <si>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</si>
  <si>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</si>
  <si>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</si>
  <si>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</si>
  <si>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</si>
  <si>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</si>
  <si>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</si>
  <si>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</si>
  <si>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</si>
  <si>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</si>
  <si>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</si>
  <si>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</si>
  <si>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</si>
  <si>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</si>
  <si>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</si>
  <si>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</si>
  <si>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</si>
  <si>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</si>
  <si>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</si>
  <si>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</si>
  <si>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</si>
  <si>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</si>
  <si>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</si>
  <si>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</si>
  <si>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</si>
  <si>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</si>
  <si>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</si>
  <si>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</si>
  <si>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</si>
  <si>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</si>
  <si>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</si>
  <si>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</si>
  <si>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</si>
  <si>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</si>
  <si>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</si>
  <si>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</si>
  <si>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</si>
  <si>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</si>
  <si>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</si>
  <si>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</si>
  <si>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</si>
  <si>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</si>
  <si>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</si>
  <si>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</si>
  <si>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</si>
  <si>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</si>
  <si>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</si>
  <si>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</si>
  <si>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</si>
  <si>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</si>
  <si>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</si>
  <si>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</si>
  <si>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</si>
  <si>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</si>
  <si>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</si>
  <si>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</si>
  <si>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</si>
  <si>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</si>
  <si>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</si>
  <si>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</si>
  <si>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</si>
  <si>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</si>
  <si>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</si>
  <si>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</si>
  <si>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</si>
  <si>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</si>
  <si>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</si>
  <si>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</si>
  <si>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</si>
  <si>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</si>
  <si>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</si>
  <si>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</si>
  <si>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</si>
  <si>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</si>
  <si>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</si>
  <si>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</si>
  <si>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</si>
  <si>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</si>
  <si>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</si>
  <si>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</si>
  <si>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</si>
  <si>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</si>
  <si>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</si>
  <si>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</si>
  <si>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</si>
  <si>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</si>
  <si>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</si>
  <si>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</si>
  <si>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</si>
  <si>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</si>
  <si>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</si>
  <si>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</si>
  <si>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</si>
  <si>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</si>
  <si>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</si>
  <si>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</si>
  <si>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</si>
  <si>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</si>
  <si>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</si>
  <si>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</si>
  <si>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</si>
  <si>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</si>
  <si>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</si>
  <si>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</si>
  <si>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</si>
  <si>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</si>
  <si>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</si>
  <si>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</si>
  <si>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</si>
  <si>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</si>
  <si>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</si>
  <si>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</si>
  <si>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</si>
  <si>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</si>
  <si>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</si>
  <si>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</si>
  <si>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</si>
  <si>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</si>
  <si>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</si>
  <si>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</si>
  <si>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</si>
  <si>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</si>
  <si>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</si>
  <si>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</si>
  <si>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</si>
  <si>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</si>
  <si>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</si>
  <si>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</si>
  <si>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</si>
  <si>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</si>
  <si>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</si>
  <si>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</si>
  <si>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</si>
  <si>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</si>
  <si>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</si>
  <si>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</si>
  <si>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</si>
  <si>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</si>
  <si>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</si>
  <si>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</si>
  <si>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</si>
  <si>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</si>
  <si>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</si>
  <si>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</si>
  <si>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</si>
  <si>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</si>
  <si>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</si>
  <si>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</si>
  <si>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</si>
  <si>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</si>
  <si>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</si>
  <si>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</si>
  <si>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</si>
  <si>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</si>
  <si>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</si>
  <si>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</si>
  <si>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</si>
  <si>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</si>
  <si>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</si>
  <si>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</si>
  <si>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</si>
  <si>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</si>
  <si>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</si>
  <si>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</si>
  <si>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</si>
  <si>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</si>
  <si>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</si>
  <si>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</si>
  <si>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</si>
  <si>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</si>
  <si>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</si>
  <si>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</si>
  <si>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</si>
  <si>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</si>
  <si>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</si>
  <si>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</si>
  <si>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</si>
  <si>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</si>
  <si>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</si>
  <si>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</si>
  <si>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</si>
  <si>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</si>
  <si>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</si>
  <si>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</si>
  <si>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</si>
  <si>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</si>
  <si>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</si>
  <si>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</si>
  <si>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</si>
  <si>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</si>
  <si>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</si>
  <si>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</si>
  <si>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</si>
  <si>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</si>
  <si>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</si>
  <si>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</si>
  <si>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</si>
  <si>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</si>
  <si>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</si>
  <si>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</si>
  <si>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</si>
  <si>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</si>
  <si>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</si>
  <si>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</si>
  <si>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</si>
  <si>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</si>
  <si>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</si>
  <si>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</si>
  <si>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</si>
  <si>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</si>
  <si>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</si>
  <si>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</si>
  <si>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</si>
  <si>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</si>
  <si>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</si>
  <si>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</si>
  <si>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</si>
  <si>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</si>
  <si>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</si>
  <si>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</si>
  <si>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</si>
  <si>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</si>
  <si>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</si>
  <si>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</si>
  <si>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</si>
  <si>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</si>
  <si>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</si>
  <si>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</si>
  <si>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</si>
  <si>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</si>
  <si>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</si>
  <si>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</si>
  <si>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</si>
  <si>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</si>
  <si>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</si>
  <si>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</si>
  <si>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</si>
  <si>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</si>
  <si>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</si>
  <si>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</si>
  <si>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</si>
  <si>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</si>
  <si>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</si>
  <si>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</si>
  <si>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</si>
  <si>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</si>
  <si>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</si>
  <si>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</si>
  <si>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</si>
  <si>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</si>
  <si>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</si>
  <si>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</si>
  <si>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</si>
  <si>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</si>
  <si>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</si>
  <si>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</si>
  <si>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</si>
  <si>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</si>
  <si>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</si>
  <si>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</si>
  <si>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</si>
  <si>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</si>
  <si>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</si>
  <si>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</si>
  <si>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</si>
  <si>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</si>
  <si>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</si>
  <si>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</si>
  <si>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</si>
  <si>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</si>
  <si>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</si>
  <si>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</si>
  <si>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</si>
  <si>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</si>
  <si>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</si>
  <si>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</si>
  <si>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</si>
  <si>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</si>
  <si>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</si>
  <si>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</si>
  <si>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</si>
  <si>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</si>
  <si>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</si>
  <si>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</si>
  <si>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</si>
  <si>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</si>
  <si>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</si>
  <si>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</si>
  <si>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</si>
  <si>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</si>
  <si>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</si>
  <si>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</si>
  <si>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</si>
  <si>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</si>
  <si>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</si>
  <si>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</si>
  <si>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</si>
  <si>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</si>
  <si>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</si>
  <si>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</si>
  <si>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</si>
  <si>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</si>
  <si>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</si>
  <si>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</si>
  <si>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</si>
  <si>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</si>
  <si>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</si>
  <si>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</si>
  <si>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</si>
  <si>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</si>
  <si>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</si>
  <si>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</si>
  <si>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</si>
  <si>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</si>
  <si>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</si>
  <si>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</si>
  <si>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</si>
  <si>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</si>
  <si>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</si>
  <si>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</si>
  <si>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</si>
  <si>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</si>
  <si>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</si>
  <si>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</si>
  <si>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</si>
  <si>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</si>
  <si>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</si>
  <si>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</si>
  <si>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</si>
  <si>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</si>
  <si>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</si>
  <si>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</si>
  <si>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</si>
  <si>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</si>
  <si>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</si>
  <si>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</si>
  <si>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</si>
  <si>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</si>
  <si>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</si>
  <si>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</si>
  <si>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</si>
  <si>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</si>
  <si>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</si>
  <si>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</si>
  <si>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</si>
  <si>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</si>
  <si>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</si>
  <si>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</si>
  <si>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</si>
  <si>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</si>
  <si>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</si>
  <si>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</si>
  <si>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</si>
  <si>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</si>
  <si>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</si>
  <si>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</si>
  <si>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</si>
  <si>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</si>
  <si>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</si>
  <si>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</si>
  <si>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</si>
  <si>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</si>
  <si>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</si>
  <si>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</si>
  <si>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</si>
  <si>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</si>
  <si>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</si>
  <si>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</si>
  <si>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</si>
  <si>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</si>
  <si>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</si>
  <si>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</si>
  <si>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</si>
  <si>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</si>
  <si>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</si>
  <si>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</si>
  <si>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</si>
  <si>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</si>
  <si>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</si>
  <si>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</si>
  <si>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</si>
  <si>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</si>
  <si>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</si>
  <si>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</si>
  <si>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</si>
  <si>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</si>
  <si>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</si>
  <si>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</si>
  <si>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</si>
  <si>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</si>
  <si>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</si>
  <si>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</si>
  <si>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</si>
  <si>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</si>
  <si>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</si>
  <si>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</si>
  <si>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</si>
  <si>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</si>
  <si>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</si>
  <si>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</si>
  <si>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</si>
  <si>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</si>
  <si>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</si>
  <si>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</si>
  <si>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</si>
  <si>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</si>
  <si>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</si>
  <si>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</si>
  <si>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</si>
  <si>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</si>
  <si>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</si>
  <si>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</si>
  <si>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</si>
  <si>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</si>
  <si>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</si>
  <si>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</si>
  <si>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</si>
  <si>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</si>
  <si>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</si>
  <si>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</si>
  <si>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</si>
  <si>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</si>
  <si>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</si>
  <si>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</si>
  <si>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</si>
  <si>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</si>
  <si>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</si>
  <si>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</si>
  <si>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</si>
  <si>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</si>
  <si>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</si>
  <si>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</si>
  <si>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</si>
  <si>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</si>
  <si>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</si>
  <si>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</si>
  <si>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</si>
  <si>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</si>
  <si>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</si>
  <si>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</si>
  <si>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</si>
  <si>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</si>
  <si>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</si>
  <si>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</si>
  <si>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</si>
  <si>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</si>
  <si>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</si>
  <si>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</si>
  <si>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</si>
  <si>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</si>
  <si>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</si>
  <si>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</si>
  <si>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</si>
  <si>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</si>
  <si>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</si>
  <si>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</si>
  <si>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</si>
  <si>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</si>
  <si>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</si>
  <si>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</si>
  <si>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</si>
  <si>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</si>
  <si>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</si>
  <si>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</si>
  <si>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</si>
  <si>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</si>
  <si>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</si>
  <si>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</si>
  <si>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</si>
  <si>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</si>
  <si>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</si>
  <si>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</si>
  <si>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</si>
  <si>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</si>
  <si>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</si>
  <si>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</si>
  <si>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</si>
  <si>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</si>
  <si>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</si>
  <si>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</si>
  <si>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</si>
  <si>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</si>
  <si>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</si>
  <si>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</si>
  <si>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</si>
  <si>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</si>
  <si>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</si>
  <si>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</si>
  <si>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</si>
  <si>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</si>
  <si>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</si>
  <si>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</si>
  <si>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</si>
  <si>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</si>
  <si>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</si>
  <si>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</si>
  <si>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</si>
  <si>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</si>
  <si>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</si>
  <si>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</si>
  <si>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</si>
  <si>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</si>
  <si>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</si>
  <si>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</si>
  <si>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</si>
  <si>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</si>
  <si>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</si>
  <si>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</si>
  <si>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</si>
  <si>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</si>
  <si>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</si>
  <si>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</si>
  <si>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</si>
  <si>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</si>
  <si>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</si>
  <si>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</si>
  <si>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</si>
  <si>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</si>
  <si>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</si>
  <si>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</si>
  <si>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</si>
  <si>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</si>
  <si>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</si>
  <si>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</si>
  <si>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</si>
  <si>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</si>
  <si>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</si>
  <si>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</si>
  <si>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</si>
  <si>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</si>
  <si>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</si>
  <si>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</si>
  <si>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</si>
  <si>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</si>
  <si>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</si>
  <si>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</si>
  <si>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</si>
  <si>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</si>
  <si>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</si>
  <si>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</si>
  <si>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</si>
  <si>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</si>
  <si>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</si>
  <si>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</si>
  <si>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</si>
  <si>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</si>
  <si>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</si>
  <si>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</si>
  <si>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</si>
  <si>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</si>
  <si>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</si>
  <si>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</si>
  <si>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</si>
  <si>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</si>
  <si>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</si>
  <si>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</si>
  <si>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</si>
  <si>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</si>
  <si>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</si>
  <si>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</si>
  <si>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</si>
  <si>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</si>
  <si>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</si>
  <si>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</si>
  <si>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</si>
  <si>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</si>
  <si>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</si>
  <si>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</si>
  <si>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</si>
  <si>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</si>
  <si>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</si>
  <si>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</si>
  <si>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</si>
  <si>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</si>
  <si>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</si>
  <si>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</si>
  <si>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</si>
  <si>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</si>
  <si>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</si>
  <si>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</si>
  <si>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</si>
  <si>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</si>
  <si>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</si>
  <si>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</si>
  <si>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</si>
  <si>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</si>
  <si>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</si>
  <si>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</si>
  <si>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</si>
  <si>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</si>
  <si>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</si>
  <si>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</si>
  <si>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</si>
  <si>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</si>
  <si>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</si>
  <si>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</si>
  <si>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</si>
  <si>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</si>
  <si>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</si>
  <si>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</si>
  <si>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</si>
  <si>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</si>
  <si>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</si>
  <si>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</si>
  <si>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</si>
  <si>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</si>
  <si>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</si>
  <si>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</si>
  <si>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</si>
  <si>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</si>
  <si>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</si>
  <si>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</si>
  <si>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</si>
  <si>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</si>
  <si>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</si>
  <si>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</si>
  <si>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</si>
  <si>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</si>
  <si>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</si>
  <si>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</si>
  <si>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</si>
  <si>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</si>
  <si>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</si>
  <si>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</si>
  <si>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</si>
  <si>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</si>
  <si>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</si>
  <si>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</si>
  <si>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</si>
  <si>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</si>
  <si>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</si>
  <si>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</si>
  <si>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</si>
  <si>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</si>
  <si>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</si>
  <si>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</si>
  <si>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</si>
  <si>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</si>
  <si>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</si>
  <si>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</si>
  <si>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</si>
  <si>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</si>
  <si>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</si>
  <si>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</si>
  <si>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</si>
  <si>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</si>
  <si>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</si>
  <si>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</si>
  <si>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</si>
  <si>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</si>
  <si>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</si>
  <si>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</si>
  <si>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</si>
  <si>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</si>
  <si>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</si>
  <si>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</si>
  <si>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</si>
  <si>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</si>
  <si>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</si>
  <si>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</si>
  <si>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</si>
  <si>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</si>
  <si>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</si>
  <si>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</si>
  <si>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</si>
  <si>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</si>
  <si>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</si>
  <si>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</si>
  <si>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</si>
  <si>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</si>
  <si>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</si>
  <si>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</si>
  <si>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</si>
  <si>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</si>
  <si>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</si>
  <si>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</si>
  <si>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</si>
  <si>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</si>
  <si>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</si>
  <si>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</si>
  <si>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</si>
  <si>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</si>
  <si>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</si>
  <si>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</si>
  <si>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</si>
  <si>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</si>
  <si>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</si>
  <si>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</si>
  <si>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</si>
  <si>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</si>
  <si>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</si>
  <si>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</si>
  <si>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</si>
  <si>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</si>
  <si>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</si>
  <si>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</si>
  <si>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</si>
  <si>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</si>
  <si>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</si>
  <si>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</si>
  <si>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</si>
  <si>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</si>
  <si>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</si>
  <si>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</si>
  <si>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</si>
  <si>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</si>
  <si>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</si>
  <si>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</si>
  <si>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</si>
  <si>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</si>
  <si>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</si>
  <si>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</si>
  <si>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</si>
  <si>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</si>
  <si>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</si>
  <si>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</si>
  <si>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</si>
  <si>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</si>
  <si>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</si>
  <si>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</si>
  <si>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</si>
  <si>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</si>
  <si>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</si>
  <si>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</si>
  <si>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</si>
  <si>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</si>
  <si>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</si>
  <si>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</si>
  <si>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</si>
  <si>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</si>
  <si>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</si>
  <si>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</si>
  <si>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</si>
  <si>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</si>
  <si>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</si>
  <si>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</si>
  <si>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</si>
  <si>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</si>
  <si>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</si>
  <si>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</si>
  <si>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</si>
  <si>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</si>
  <si>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</si>
  <si>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</si>
  <si>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</si>
  <si>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</si>
  <si>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</si>
  <si>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</si>
  <si>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</si>
  <si>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</si>
  <si>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</si>
  <si>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</si>
  <si>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</si>
  <si>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</si>
  <si>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</si>
  <si>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</si>
  <si>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</si>
  <si>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</si>
  <si>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</si>
  <si>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</si>
  <si>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</si>
  <si>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</si>
  <si>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</si>
  <si>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</si>
  <si>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</si>
  <si>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</si>
  <si>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</si>
  <si>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</si>
  <si>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</si>
  <si>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</si>
  <si>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</si>
  <si>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</si>
  <si>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</si>
  <si>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</si>
  <si>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</si>
  <si>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</si>
  <si>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</si>
  <si>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</si>
  <si>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</si>
  <si>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</si>
  <si>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</si>
  <si>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</si>
  <si>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</si>
  <si>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</si>
  <si>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</si>
  <si>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</si>
  <si>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</si>
  <si>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</si>
  <si>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</si>
  <si>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</si>
  <si>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</si>
  <si>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</si>
  <si>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</si>
  <si>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</si>
  <si>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</si>
  <si>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</si>
  <si>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</si>
  <si>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</si>
  <si>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</si>
  <si>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</si>
  <si>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</si>
  <si>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</si>
  <si>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</si>
  <si>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</si>
  <si>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</si>
  <si>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</si>
  <si>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</si>
  <si>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</si>
  <si>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</si>
  <si>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</si>
  <si>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</si>
  <si>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</si>
  <si>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</si>
  <si>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</si>
  <si>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</si>
  <si>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</si>
  <si>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</si>
  <si>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</si>
  <si>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</si>
  <si>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</si>
  <si>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</si>
  <si>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</si>
  <si>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</si>
  <si>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</si>
  <si>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</si>
  <si>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</si>
  <si>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</si>
  <si>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</si>
  <si>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</si>
  <si>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</si>
  <si>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</si>
  <si>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</si>
  <si>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</si>
  <si>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</si>
  <si>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</si>
  <si>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</si>
  <si>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</si>
  <si>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</si>
  <si>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</si>
  <si>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</si>
  <si>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</si>
  <si>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</si>
  <si>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</si>
  <si>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</si>
  <si>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</si>
  <si>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</si>
  <si>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</si>
  <si>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</si>
  <si>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</si>
  <si>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</si>
  <si>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</si>
  <si>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</si>
  <si>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</si>
  <si>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</si>
  <si>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</si>
  <si>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</si>
  <si>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</si>
  <si>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</si>
  <si>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</si>
  <si>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</si>
  <si>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</si>
  <si>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</si>
  <si>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</si>
  <si>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</si>
  <si>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</si>
  <si>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</si>
  <si>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</si>
  <si>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</si>
  <si>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</si>
  <si>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</si>
  <si>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</si>
  <si>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</si>
  <si>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</si>
  <si>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</si>
  <si>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</si>
  <si>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</si>
  <si>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</si>
  <si>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</si>
  <si>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</si>
  <si>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</si>
  <si>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</si>
  <si>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</si>
  <si>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</si>
  <si>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</si>
  <si>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</si>
  <si>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</si>
  <si>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</si>
  <si>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</si>
  <si>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</si>
  <si>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</si>
  <si>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</si>
  <si>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</si>
  <si>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</si>
  <si>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</si>
  <si>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</si>
  <si>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</si>
  <si>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</si>
  <si>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</si>
  <si>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</si>
  <si>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</si>
  <si>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</si>
  <si>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</si>
  <si>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</si>
  <si>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</si>
  <si>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</si>
  <si>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</si>
  <si>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</si>
  <si>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</si>
  <si>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</si>
  <si>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</si>
  <si>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</si>
  <si>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</si>
  <si>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</si>
  <si>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</si>
  <si>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</si>
  <si>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</si>
  <si>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</si>
  <si>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</si>
  <si>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</si>
  <si>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</si>
  <si>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</si>
  <si>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</si>
  <si>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</si>
  <si>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</si>
  <si>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</si>
  <si>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</si>
  <si>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</si>
  <si>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</si>
  <si>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</si>
  <si>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</si>
  <si>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</si>
  <si>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</si>
  <si>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</si>
  <si>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</si>
  <si>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</si>
  <si>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</si>
  <si>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</si>
  <si>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</si>
  <si>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</si>
  <si>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</si>
  <si>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</si>
  <si>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</si>
  <si>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</si>
  <si>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</si>
  <si>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</si>
  <si>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</si>
  <si>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</si>
  <si>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</si>
  <si>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</si>
  <si>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</si>
  <si>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</si>
  <si>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</si>
  <si>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</si>
  <si>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</si>
  <si>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</si>
  <si>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</si>
  <si>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</si>
  <si>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</si>
  <si>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</si>
  <si>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</si>
  <si>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</si>
  <si>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</si>
  <si>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</si>
  <si>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</si>
  <si>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</si>
  <si>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</si>
  <si>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</si>
  <si>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</si>
  <si>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</si>
  <si>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</si>
  <si>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</si>
  <si>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</si>
  <si>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</si>
  <si>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</si>
  <si>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</si>
  <si>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</si>
  <si>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</si>
  <si>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</si>
  <si>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</si>
  <si>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</si>
  <si>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</si>
  <si>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</si>
  <si>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</si>
  <si>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</si>
  <si>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</si>
  <si>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</si>
  <si>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</si>
  <si>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</si>
  <si>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</si>
  <si>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</si>
  <si>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</si>
  <si>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</si>
  <si>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</si>
  <si>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</si>
  <si>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</si>
  <si>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</si>
  <si>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</si>
  <si>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</si>
  <si>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</si>
  <si>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</si>
  <si>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</si>
  <si>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</si>
  <si>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</si>
  <si>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</si>
  <si>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</si>
  <si>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</si>
  <si>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</si>
  <si>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</si>
  <si>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</si>
  <si>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</si>
  <si>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</si>
  <si>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</si>
  <si>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</si>
  <si>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</si>
  <si>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</si>
  <si>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</si>
  <si>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</si>
  <si>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</si>
  <si>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</si>
  <si>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</si>
  <si>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</si>
  <si>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</si>
  <si>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</si>
  <si>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</si>
  <si>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</si>
  <si>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</si>
  <si>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</si>
  <si>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</si>
  <si>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</si>
  <si>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</si>
  <si>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</si>
  <si>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</si>
  <si>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</si>
  <si>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</si>
  <si>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</si>
  <si>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</si>
  <si>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</si>
  <si>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</si>
  <si>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</si>
  <si>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</si>
  <si>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</si>
  <si>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</si>
  <si>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</si>
  <si>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</si>
  <si>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</si>
  <si>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</si>
  <si>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</si>
  <si>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</si>
  <si>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</si>
  <si>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</si>
  <si>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</si>
  <si>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</si>
  <si>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</si>
  <si>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</si>
  <si>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</si>
  <si>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</si>
  <si>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</si>
  <si>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</si>
  <si>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</si>
  <si>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</si>
  <si>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</si>
  <si>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</si>
  <si>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</si>
  <si>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</si>
  <si>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</si>
  <si>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</si>
  <si>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</si>
  <si>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</si>
  <si>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</si>
  <si>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</si>
  <si>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</si>
  <si>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</si>
  <si>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</si>
  <si>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</si>
  <si>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</si>
  <si>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</si>
  <si>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</si>
  <si>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</si>
  <si>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</si>
  <si>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</si>
  <si>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</si>
  <si>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</si>
  <si>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</si>
  <si>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</si>
  <si>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</si>
  <si>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</si>
  <si>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</si>
  <si>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</si>
  <si>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</si>
  <si>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</si>
  <si>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</si>
  <si>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</si>
  <si>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</si>
  <si>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</si>
  <si>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</si>
  <si>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</si>
  <si>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</si>
  <si>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</si>
  <si>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</si>
  <si>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</si>
  <si>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</si>
  <si>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</si>
  <si>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</si>
  <si>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</si>
  <si>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</si>
  <si>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</si>
  <si>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</si>
  <si>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</si>
  <si>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</si>
  <si>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</si>
  <si>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</si>
  <si>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</si>
  <si>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</si>
  <si>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</si>
  <si>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</si>
  <si>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</si>
  <si>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</si>
  <si>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</si>
  <si>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</si>
  <si>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</si>
  <si>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</si>
  <si>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</si>
  <si>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</si>
  <si>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</si>
  <si>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</si>
  <si>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</si>
  <si>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</si>
  <si>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</si>
  <si>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</si>
  <si>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</si>
  <si>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</si>
  <si>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</si>
  <si>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</si>
  <si>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</si>
  <si>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</si>
  <si>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</si>
  <si>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</si>
  <si>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</si>
  <si>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</si>
  <si>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</si>
  <si>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</si>
  <si>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</si>
  <si>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</si>
  <si>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</si>
  <si>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</si>
  <si>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</si>
  <si>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</si>
  <si>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</si>
  <si>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</si>
  <si>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</si>
  <si>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</si>
  <si>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</si>
  <si>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</si>
  <si>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</si>
  <si>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</si>
  <si>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</si>
  <si>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</si>
  <si>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</si>
  <si>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</si>
  <si>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</si>
  <si>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</si>
  <si>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</si>
  <si>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</si>
  <si>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</si>
  <si>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</si>
  <si>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</si>
  <si>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</si>
  <si>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</si>
  <si>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</si>
  <si>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</si>
  <si>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</si>
  <si>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</si>
  <si>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</si>
  <si>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</si>
  <si>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</si>
  <si>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</si>
  <si>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</si>
  <si>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</si>
  <si>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</si>
  <si>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</si>
  <si>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</si>
  <si>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</si>
  <si>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</si>
  <si>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</si>
  <si>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</si>
  <si>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</si>
  <si>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</si>
  <si>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</si>
  <si>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</si>
  <si>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</si>
  <si>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</si>
  <si>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</si>
  <si>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</si>
  <si>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</si>
  <si>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</si>
  <si>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</si>
  <si>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</si>
  <si>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</si>
  <si>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</si>
  <si>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</si>
  <si>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</si>
  <si>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</si>
  <si>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</si>
  <si>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</si>
  <si>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</si>
  <si>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</si>
  <si>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</si>
  <si>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</si>
  <si>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</si>
  <si>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</si>
  <si>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</si>
  <si>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</si>
  <si>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</si>
  <si>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</si>
  <si>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</si>
  <si>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</si>
  <si>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</si>
  <si>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</si>
  <si>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</si>
  <si>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</si>
  <si>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</si>
  <si>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</si>
  <si>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</si>
  <si>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</si>
  <si>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</si>
  <si>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</si>
  <si>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</si>
  <si>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</si>
  <si>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</si>
  <si>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</si>
  <si>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</si>
  <si>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</si>
  <si>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</si>
  <si>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</si>
  <si>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</si>
  <si>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</si>
  <si>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</si>
  <si>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</si>
  <si>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</si>
  <si>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</si>
  <si>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</si>
  <si>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</si>
  <si>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</si>
  <si>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</si>
  <si>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</si>
  <si>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</si>
  <si>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</si>
  <si>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</si>
  <si>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</si>
  <si>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</si>
  <si>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</si>
  <si>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</si>
  <si>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</si>
  <si>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</si>
  <si>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</si>
  <si>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</si>
  <si>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</si>
  <si>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</si>
  <si>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</si>
  <si>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</si>
  <si>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</si>
  <si>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</si>
  <si>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</si>
  <si>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</si>
  <si>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</si>
  <si>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</si>
  <si>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</si>
  <si>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</si>
  <si>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</si>
  <si>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</si>
  <si>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</si>
  <si>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</si>
  <si>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</si>
  <si>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</si>
  <si>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</si>
  <si>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</si>
  <si>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</si>
  <si>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</si>
  <si>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</si>
  <si>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</si>
  <si>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</si>
  <si>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</si>
  <si>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</si>
  <si>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</si>
  <si>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</si>
  <si>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</si>
  <si>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</si>
  <si>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</si>
  <si>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</si>
  <si>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</si>
  <si>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</si>
  <si>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</si>
  <si>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</si>
  <si>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</si>
  <si>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</si>
  <si>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</si>
  <si>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</si>
  <si>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</si>
  <si>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</si>
  <si>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</si>
  <si>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</si>
  <si>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</si>
  <si>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</si>
  <si>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</si>
  <si>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</si>
  <si>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</si>
  <si>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</si>
  <si>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</si>
  <si>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</si>
  <si>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</si>
  <si>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</si>
  <si>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</si>
  <si>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</si>
  <si>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</si>
  <si>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</si>
  <si>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</si>
  <si>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</si>
  <si>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</si>
  <si>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</si>
  <si>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</si>
  <si>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</si>
  <si>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</si>
  <si>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</si>
  <si>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</si>
  <si>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</si>
  <si>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</si>
  <si>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</si>
  <si>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</si>
  <si>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</si>
  <si>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</si>
  <si>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</si>
  <si>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</si>
  <si>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</si>
  <si>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</si>
  <si>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</si>
  <si>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</si>
  <si>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</si>
  <si>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</si>
  <si>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</si>
  <si>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</si>
  <si>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</si>
  <si>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</si>
  <si>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</si>
  <si>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</si>
  <si>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</si>
  <si>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</si>
  <si>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</si>
  <si>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</si>
  <si>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</si>
  <si>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</si>
  <si>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</si>
  <si>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</si>
  <si>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</si>
  <si>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</si>
  <si>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</si>
  <si>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</si>
  <si>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</si>
  <si>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</si>
  <si>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</si>
  <si>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</si>
  <si>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</si>
  <si>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</si>
  <si>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</si>
  <si>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</si>
  <si>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</si>
  <si>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</si>
  <si>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</si>
  <si>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</si>
  <si>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</si>
  <si>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</si>
  <si>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</si>
  <si>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</si>
  <si>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</si>
  <si>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</si>
  <si>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</si>
  <si>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</si>
  <si>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</si>
  <si>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</si>
  <si>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</si>
  <si>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</si>
  <si>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</si>
  <si>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</si>
  <si>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</si>
  <si>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</si>
  <si>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</si>
  <si>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</si>
  <si>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</si>
  <si>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</si>
  <si>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</si>
  <si>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</si>
  <si>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</si>
  <si>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</si>
  <si>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</si>
  <si>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</si>
  <si>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</si>
  <si>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</si>
  <si>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</si>
  <si>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</si>
  <si>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</si>
  <si>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</si>
  <si>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</si>
  <si>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</si>
  <si>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</si>
  <si>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</si>
  <si>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</si>
  <si>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</si>
  <si>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</si>
  <si>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</si>
  <si>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</si>
  <si>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</si>
  <si>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</si>
  <si>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</si>
  <si>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</si>
  <si>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</si>
  <si>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</si>
  <si>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</si>
  <si>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</si>
  <si>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</si>
  <si>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</si>
  <si>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</si>
  <si>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</si>
  <si>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</si>
  <si>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</si>
  <si>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</si>
  <si>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</si>
  <si>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</si>
  <si>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</si>
  <si>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</si>
  <si>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</si>
  <si>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</si>
  <si>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</si>
  <si>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</si>
  <si>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</si>
  <si>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</si>
  <si>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</si>
  <si>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</si>
  <si>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</si>
  <si>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</si>
  <si>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</si>
  <si>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</si>
  <si>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</si>
  <si>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</si>
  <si>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</si>
  <si>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</si>
  <si>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</si>
  <si>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</si>
  <si>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</si>
  <si>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</si>
  <si>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</si>
  <si>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</si>
  <si>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</si>
  <si>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</si>
  <si>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</si>
  <si>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</si>
  <si>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</si>
  <si>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</si>
  <si>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</si>
  <si>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</si>
  <si>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</si>
  <si>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</si>
  <si>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</si>
  <si>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</si>
  <si>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</si>
  <si>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</si>
  <si>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</si>
  <si>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</si>
  <si>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</si>
  <si>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</si>
  <si>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</si>
  <si>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</si>
  <si>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</si>
  <si>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</si>
  <si>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</si>
  <si>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</si>
  <si>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</si>
  <si>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</si>
  <si>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</si>
  <si>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</si>
  <si>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</si>
  <si>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</si>
  <si>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</si>
  <si>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</si>
  <si>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</si>
  <si>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</si>
  <si>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</si>
  <si>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</si>
  <si>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</si>
  <si>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</si>
  <si>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</si>
  <si>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</si>
  <si>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</si>
  <si>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</si>
  <si>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</si>
  <si>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</si>
  <si>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</si>
  <si>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</si>
  <si>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</si>
  <si>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</si>
  <si>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</si>
  <si>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</si>
  <si>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</si>
  <si>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</si>
  <si>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</si>
  <si>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</si>
  <si>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</si>
  <si>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</si>
  <si>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</si>
  <si>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</si>
  <si>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</si>
  <si>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</si>
  <si>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</si>
  <si>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</si>
  <si>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</si>
  <si>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</si>
  <si>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</si>
  <si>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</si>
  <si>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</si>
  <si>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</si>
  <si>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</si>
  <si>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</si>
  <si>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</si>
  <si>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</si>
  <si>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</si>
  <si>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</si>
  <si>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</si>
  <si>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</si>
  <si>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</si>
  <si>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</si>
  <si>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</si>
  <si>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</si>
  <si>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</si>
  <si>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</si>
  <si>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</si>
  <si>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</si>
  <si>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</si>
  <si>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</si>
  <si>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</si>
  <si>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</si>
  <si>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</si>
  <si>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</si>
  <si>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</si>
  <si>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</si>
  <si>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</si>
  <si>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</si>
  <si>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</si>
  <si>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</si>
  <si>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</si>
  <si>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</si>
  <si>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</si>
  <si>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</si>
  <si>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</si>
  <si>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</si>
  <si>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</si>
  <si>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</si>
  <si>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</si>
  <si>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</si>
  <si>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</si>
  <si>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</si>
  <si>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</si>
  <si>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</si>
  <si>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</si>
  <si>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</si>
  <si>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</si>
  <si>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</si>
  <si>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</si>
  <si>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</si>
  <si>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</si>
  <si>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</si>
  <si>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</si>
  <si>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</si>
  <si>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</si>
  <si>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</si>
  <si>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</si>
  <si>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</si>
  <si>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</si>
  <si>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</si>
  <si>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</si>
  <si>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</si>
  <si>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</si>
  <si>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</si>
  <si>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</si>
  <si>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</si>
  <si>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</si>
  <si>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</si>
  <si>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</si>
  <si>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</si>
  <si>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</si>
  <si>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</si>
  <si>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</si>
  <si>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</si>
  <si>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</si>
  <si>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</si>
  <si>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</si>
  <si>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</si>
  <si>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</si>
  <si>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</si>
  <si>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</si>
  <si>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</si>
  <si>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</si>
  <si>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</si>
  <si>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</si>
  <si>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</si>
  <si>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</si>
  <si>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</si>
  <si>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</si>
  <si>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</si>
  <si>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</si>
  <si>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</si>
  <si>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</si>
  <si>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</si>
  <si>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</si>
  <si>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</si>
  <si>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</si>
  <si>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</si>
  <si>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</si>
  <si>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</si>
  <si>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</si>
  <si>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</si>
  <si>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</si>
  <si>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</si>
  <si>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</si>
  <si>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</si>
  <si>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</si>
  <si>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</si>
  <si>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</si>
  <si>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</si>
  <si>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</si>
  <si>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</si>
  <si>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</si>
  <si>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</si>
  <si>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</si>
  <si>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</si>
  <si>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</si>
  <si>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</si>
  <si>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</si>
  <si>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</si>
  <si>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</si>
  <si>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</si>
  <si>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</si>
  <si>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</si>
  <si>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</si>
  <si>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</si>
  <si>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</si>
  <si>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</si>
  <si>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</si>
  <si>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</si>
  <si>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</si>
  <si>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</si>
  <si>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</si>
  <si>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</si>
  <si>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</si>
  <si>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</si>
  <si>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</si>
  <si>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</si>
  <si>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</si>
  <si>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</si>
  <si>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</si>
  <si>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</si>
  <si>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</si>
  <si>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</si>
  <si>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</si>
  <si>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</si>
  <si>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</si>
  <si>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</si>
  <si>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</si>
  <si>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</si>
  <si>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</si>
  <si>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</si>
  <si>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</si>
  <si>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</si>
  <si>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</si>
  <si>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</si>
  <si>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</si>
  <si>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</si>
  <si>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</si>
  <si>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</si>
  <si>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</si>
  <si>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</si>
  <si>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</si>
  <si>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</si>
  <si>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</si>
  <si>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</si>
  <si>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</si>
  <si>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</si>
  <si>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</si>
  <si>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</si>
  <si>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</si>
  <si>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</si>
  <si>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</si>
  <si>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</si>
  <si>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</si>
  <si>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</si>
  <si>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</si>
  <si>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</si>
  <si>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</si>
  <si>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</si>
  <si>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</si>
  <si>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</si>
  <si>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</si>
  <si>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</si>
  <si>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</si>
  <si>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</si>
  <si>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</si>
  <si>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</si>
  <si>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</si>
  <si>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</si>
  <si>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</si>
  <si>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</si>
  <si>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</si>
  <si>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</si>
  <si>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</si>
  <si>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</si>
  <si>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</si>
  <si>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</si>
  <si>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</si>
  <si>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</si>
  <si>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</si>
  <si>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</si>
  <si>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</si>
  <si>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</si>
  <si>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</si>
  <si>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</si>
  <si>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</si>
  <si>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</si>
  <si>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</si>
  <si>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</si>
  <si>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</si>
  <si>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</si>
  <si>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</si>
  <si>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</si>
  <si>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</si>
  <si>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</si>
  <si>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</si>
  <si>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</si>
  <si>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</si>
  <si>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</si>
  <si>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</si>
  <si>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</si>
  <si>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</si>
  <si>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</si>
  <si>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</si>
  <si>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</si>
  <si>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</si>
  <si>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</si>
  <si>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</si>
  <si>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</si>
  <si>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</si>
  <si>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</si>
  <si>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</si>
  <si>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</si>
  <si>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</si>
  <si>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</si>
  <si>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</si>
  <si>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</si>
  <si>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</si>
  <si>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</si>
  <si>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</si>
  <si>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</si>
  <si>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</si>
  <si>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</si>
  <si>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</si>
  <si>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</si>
  <si>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</si>
  <si>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</si>
  <si>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</si>
  <si>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</si>
  <si>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</si>
  <si>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</si>
  <si>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</si>
  <si>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</si>
  <si>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</si>
  <si>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</si>
  <si>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</si>
  <si>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</si>
  <si>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</si>
  <si>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</si>
  <si>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</si>
  <si>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</si>
  <si>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</si>
  <si>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</si>
  <si>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</si>
  <si>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</si>
  <si>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</si>
  <si>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</si>
  <si>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</si>
  <si>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</si>
  <si>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</si>
  <si>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</si>
  <si>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</si>
  <si>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</si>
  <si>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</si>
  <si>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</si>
  <si>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</si>
  <si>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</si>
  <si>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</si>
  <si>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</si>
  <si>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</si>
  <si>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</si>
  <si>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</si>
  <si>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</si>
  <si>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</si>
  <si>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</si>
  <si>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</si>
  <si>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</si>
  <si>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</si>
  <si>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</si>
  <si>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</si>
  <si>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</si>
  <si>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</si>
  <si>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</si>
  <si>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</si>
  <si>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</si>
  <si>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</si>
  <si>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</si>
  <si>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</si>
  <si>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</si>
  <si>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</si>
  <si>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</si>
  <si>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</si>
  <si>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</si>
  <si>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</si>
  <si>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</si>
  <si>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</si>
  <si>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</si>
  <si>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</si>
  <si>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</si>
  <si>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</si>
  <si>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</si>
  <si>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</si>
  <si>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</si>
  <si>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</si>
  <si>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</si>
  <si>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</si>
  <si>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</si>
  <si>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</si>
  <si>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</si>
  <si>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</si>
  <si>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</si>
  <si>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</si>
  <si>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</si>
  <si>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</si>
  <si>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</si>
  <si>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</si>
  <si>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</si>
  <si>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</si>
  <si>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</si>
  <si>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</si>
  <si>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</si>
  <si>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</si>
  <si>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</si>
  <si>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</si>
  <si>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</si>
  <si>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</si>
  <si>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</si>
  <si>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</si>
  <si>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</si>
  <si>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</si>
  <si>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</si>
  <si>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</si>
  <si>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</si>
  <si>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</si>
  <si>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</si>
  <si>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</si>
  <si>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</si>
  <si>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</si>
  <si>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</si>
  <si>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</si>
  <si>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</si>
  <si>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</si>
  <si>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</si>
  <si>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</si>
  <si>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</si>
  <si>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</si>
  <si>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</si>
  <si>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</si>
  <si>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</si>
  <si>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</si>
  <si>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</si>
  <si>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</si>
  <si>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</si>
  <si>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</si>
  <si>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</si>
  <si>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</si>
  <si>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</si>
  <si>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</si>
  <si>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</si>
  <si>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</si>
  <si>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</si>
  <si>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</si>
  <si>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</si>
  <si>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</si>
  <si>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</si>
  <si>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</si>
  <si>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</si>
  <si>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</si>
  <si>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</si>
  <si>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</si>
  <si>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</si>
  <si>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</si>
  <si>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</si>
  <si>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</si>
  <si>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</si>
  <si>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</si>
  <si>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</si>
  <si>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</si>
  <si>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</si>
  <si>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</si>
  <si>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</si>
  <si>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</si>
  <si>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</si>
  <si>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</si>
  <si>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</si>
  <si>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</si>
  <si>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</si>
  <si>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</si>
  <si>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</si>
  <si>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</si>
  <si>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</si>
  <si>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</si>
  <si>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</si>
  <si>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</si>
  <si>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</si>
  <si>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</si>
  <si>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</si>
  <si>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</si>
  <si>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</si>
  <si>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</si>
  <si>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</si>
  <si>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</si>
  <si>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</si>
  <si>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</si>
  <si>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</si>
  <si>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</si>
  <si>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</si>
  <si>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</si>
  <si>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</si>
  <si>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</si>
  <si>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</si>
  <si>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</si>
  <si>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</si>
  <si>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</si>
  <si>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</si>
  <si>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</si>
  <si>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</si>
  <si>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</si>
  <si>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</si>
  <si>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</si>
  <si>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</si>
  <si>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</si>
  <si>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</si>
  <si>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</si>
  <si>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</si>
  <si>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</si>
  <si>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</si>
  <si>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</si>
  <si>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</si>
  <si>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</si>
  <si>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</si>
  <si>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</si>
  <si>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</si>
  <si>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</si>
  <si>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</si>
  <si>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</si>
  <si>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</si>
  <si>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</si>
  <si>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</si>
  <si>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</si>
  <si>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</si>
  <si>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</si>
  <si>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</si>
  <si>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</si>
  <si>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</si>
  <si>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</si>
  <si>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</si>
  <si>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</si>
  <si>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</si>
  <si>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</si>
  <si>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</si>
  <si>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</si>
  <si>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</si>
  <si>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</si>
  <si>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</si>
  <si>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</si>
  <si>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</si>
  <si>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</si>
  <si>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</si>
  <si>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</si>
  <si>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</si>
  <si>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</si>
  <si>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</si>
  <si>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</si>
  <si>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</si>
  <si>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</si>
  <si>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</si>
  <si>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</si>
  <si>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</si>
  <si>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</si>
  <si>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</si>
  <si>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</si>
  <si>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</si>
  <si>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</si>
  <si>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</si>
  <si>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</si>
  <si>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</si>
  <si>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</si>
  <si>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</si>
  <si>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</si>
  <si>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</si>
  <si>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</si>
  <si>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</si>
  <si>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</si>
  <si>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</si>
  <si>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</si>
  <si>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</si>
  <si>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</si>
  <si>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</si>
  <si>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</si>
  <si>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</si>
  <si>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</si>
  <si>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</si>
  <si>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</si>
  <si>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</si>
  <si>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</si>
  <si>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</si>
  <si>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</si>
  <si>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</si>
  <si>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</si>
  <si>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</si>
  <si>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</si>
  <si>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</si>
  <si>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</si>
  <si>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</si>
  <si>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</si>
  <si>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</si>
  <si>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</si>
  <si>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</si>
  <si>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</si>
  <si>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</si>
  <si>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</si>
  <si>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</si>
  <si>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</si>
  <si>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</si>
  <si>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</si>
  <si>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</si>
  <si>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</si>
  <si>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</si>
  <si>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</si>
  <si>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</si>
  <si>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</si>
  <si>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</si>
  <si>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</si>
  <si>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</si>
  <si>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</si>
  <si>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</si>
  <si>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</si>
  <si>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</si>
  <si>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</si>
  <si>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</si>
  <si>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</si>
  <si>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</si>
  <si>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</si>
  <si>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</si>
  <si>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</si>
  <si>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</si>
  <si>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</si>
  <si>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</si>
  <si>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</si>
  <si>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</si>
  <si>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</si>
  <si>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</si>
  <si>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</si>
  <si>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</si>
  <si>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</si>
  <si>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</si>
  <si>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</si>
  <si>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</si>
  <si>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</si>
  <si>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</si>
  <si>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</si>
  <si>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</si>
  <si>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</si>
  <si>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</si>
  <si>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</si>
  <si>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</si>
  <si>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</si>
  <si>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</si>
  <si>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</si>
  <si>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</si>
  <si>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</si>
  <si>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</si>
  <si>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</si>
  <si>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</si>
  <si>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</si>
  <si>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</si>
  <si>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</si>
  <si>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</si>
  <si>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</si>
  <si>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</si>
  <si>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</si>
  <si>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</si>
  <si>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</si>
  <si>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</si>
  <si>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</si>
  <si>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</si>
  <si>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</si>
  <si>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</si>
  <si>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</si>
  <si>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</si>
  <si>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</si>
  <si>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</si>
  <si>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</si>
  <si>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</si>
  <si>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</si>
  <si>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</si>
  <si>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</si>
  <si>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</si>
  <si>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</si>
  <si>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</si>
  <si>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</si>
  <si>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</si>
  <si>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</si>
  <si>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</si>
  <si>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</si>
  <si>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</si>
  <si>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</si>
  <si>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</si>
  <si>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</si>
  <si>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</si>
  <si>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</si>
  <si>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</si>
  <si>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</si>
  <si>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</si>
  <si>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</si>
  <si>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</si>
  <si>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</si>
  <si>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</si>
  <si>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</si>
  <si>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</si>
  <si>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</si>
  <si>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</si>
  <si>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</si>
  <si>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</si>
  <si>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</si>
  <si>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</si>
  <si>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</si>
  <si>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</si>
  <si>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</si>
  <si>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</si>
  <si>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</si>
  <si>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</si>
  <si>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</si>
  <si>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</si>
  <si>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</si>
  <si>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</si>
  <si>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</si>
  <si>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</si>
  <si>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</si>
  <si>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</si>
  <si>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</si>
  <si>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</si>
  <si>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</si>
  <si>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</si>
  <si>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</si>
  <si>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</si>
  <si>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</si>
  <si>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</si>
  <si>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</si>
  <si>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</si>
  <si>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</si>
  <si>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</si>
  <si>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</si>
  <si>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</si>
  <si>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</si>
  <si>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</si>
  <si>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</si>
  <si>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</si>
  <si>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</si>
  <si>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</si>
  <si>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</si>
  <si>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</si>
  <si>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</si>
  <si>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</si>
  <si>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</si>
  <si>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</si>
  <si>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</si>
  <si>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</si>
  <si>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</si>
  <si>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</si>
  <si>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</si>
  <si>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</si>
  <si>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</si>
  <si>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</si>
  <si>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</si>
  <si>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</si>
  <si>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</si>
  <si>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</si>
  <si>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</si>
  <si>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</si>
  <si>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</si>
  <si>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</si>
  <si>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</si>
  <si>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</si>
  <si>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</si>
  <si>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</si>
  <si>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</si>
  <si>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</si>
  <si>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</si>
  <si>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</si>
  <si>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</si>
  <si>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</si>
  <si>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</si>
  <si>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</si>
  <si>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</si>
  <si>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</si>
  <si>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</si>
  <si>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</si>
  <si>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</si>
  <si>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</si>
  <si>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</si>
  <si>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</si>
  <si>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</si>
  <si>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</si>
  <si>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</si>
  <si>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</si>
  <si>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</si>
  <si>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</si>
  <si>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</si>
  <si>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</si>
  <si>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</si>
  <si>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</si>
  <si>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</si>
  <si>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</si>
  <si>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</si>
  <si>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</si>
  <si>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</si>
  <si>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</si>
  <si>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</si>
  <si>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</si>
  <si>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</si>
  <si>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</si>
  <si>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</si>
  <si>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</si>
  <si>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</si>
  <si>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</si>
  <si>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</si>
  <si>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</si>
  <si>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</si>
  <si>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</si>
  <si>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</si>
  <si>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</si>
  <si>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</si>
  <si>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</si>
  <si>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</si>
  <si>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</si>
  <si>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</si>
  <si>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</si>
  <si>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</si>
  <si>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</si>
  <si>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</si>
  <si>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</si>
  <si>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</si>
  <si>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</si>
  <si>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</si>
  <si>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</si>
  <si>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</si>
  <si>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</si>
  <si>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</si>
  <si>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</si>
  <si>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</si>
  <si>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</si>
  <si>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</si>
  <si>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</si>
  <si>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</si>
  <si>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</si>
  <si>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</si>
  <si>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</si>
  <si>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</si>
  <si>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</si>
  <si>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</si>
  <si>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</si>
  <si>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</si>
  <si>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</si>
  <si>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</si>
  <si>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</si>
  <si>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</si>
  <si>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</si>
  <si>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</si>
  <si>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</si>
  <si>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</si>
  <si>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</si>
  <si>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</si>
  <si>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</si>
  <si>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</si>
  <si>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</si>
  <si>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</si>
  <si>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</si>
  <si>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</si>
  <si>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</si>
  <si>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</si>
  <si>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</si>
  <si>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</si>
  <si>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</si>
  <si>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</si>
  <si>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</si>
  <si>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</si>
  <si>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</si>
  <si>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</si>
  <si>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</si>
  <si>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</si>
  <si>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</si>
  <si>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</si>
  <si>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</si>
  <si>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</si>
  <si>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</si>
  <si>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</si>
  <si>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</si>
  <si>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</si>
  <si>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</si>
  <si>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</si>
  <si>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</si>
  <si>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</si>
  <si>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</si>
  <si>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</si>
  <si>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</si>
  <si>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</si>
  <si>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</si>
  <si>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</si>
  <si>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</si>
  <si>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</si>
  <si>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</si>
  <si>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</si>
  <si>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</si>
  <si>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</si>
  <si>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</si>
  <si>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</si>
  <si>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</si>
  <si>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</si>
  <si>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</si>
  <si>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</si>
  <si>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</si>
  <si>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</si>
  <si>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</si>
  <si>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</si>
  <si>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</si>
  <si>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</si>
  <si>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</si>
  <si>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</si>
  <si>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</si>
  <si>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</si>
  <si>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</si>
  <si>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</si>
  <si>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</si>
  <si>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</si>
  <si>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</si>
  <si>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</si>
  <si>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</si>
  <si>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</si>
  <si>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</si>
  <si>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</si>
  <si>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</si>
  <si>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</si>
  <si>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</si>
  <si>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</si>
  <si>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</si>
  <si>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</si>
  <si>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</si>
  <si>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</si>
  <si>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</si>
  <si>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</si>
  <si>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</si>
  <si>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</si>
  <si>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</si>
  <si>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</si>
  <si>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</si>
  <si>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</si>
  <si>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</si>
  <si>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</si>
  <si>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</si>
  <si>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</si>
  <si>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</si>
  <si>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</si>
  <si>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</si>
  <si>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</si>
  <si>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</si>
  <si>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</si>
  <si>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</si>
  <si>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</si>
  <si>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</si>
  <si>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</si>
  <si>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</si>
  <si>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</si>
  <si>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</si>
  <si>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</si>
  <si>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</si>
  <si>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</si>
  <si>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</si>
  <si>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</si>
  <si>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</si>
  <si>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</si>
  <si>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</si>
  <si>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</si>
  <si>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</si>
  <si>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</si>
  <si>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</si>
  <si>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</si>
  <si>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</si>
  <si>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</si>
  <si>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</si>
  <si>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</si>
  <si>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</si>
  <si>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</si>
  <si>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</si>
  <si>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</si>
  <si>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</si>
  <si>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</si>
  <si>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</si>
  <si>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</si>
  <si>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</si>
  <si>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</si>
  <si>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</si>
  <si>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</si>
  <si>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</si>
  <si>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</si>
  <si>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</si>
  <si>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</si>
  <si>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</si>
  <si>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</si>
  <si>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</si>
  <si>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</si>
  <si>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</si>
  <si>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</si>
  <si>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</si>
  <si>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</si>
  <si>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</si>
  <si>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</si>
  <si>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</si>
  <si>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</si>
  <si>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</si>
  <si>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</si>
  <si>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</si>
  <si>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</si>
  <si>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</si>
  <si>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</si>
  <si>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</si>
  <si>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</si>
  <si>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</si>
  <si>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</si>
  <si>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</si>
  <si>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</si>
  <si>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</si>
  <si>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</si>
  <si>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</si>
  <si>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</si>
  <si>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</si>
  <si>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</si>
  <si>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</si>
  <si>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</si>
  <si>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</si>
  <si>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</si>
  <si>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</si>
  <si>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</si>
  <si>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</si>
  <si>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</si>
  <si>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</si>
  <si>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</si>
  <si>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</si>
  <si>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</si>
  <si>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</si>
  <si>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</si>
  <si>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</si>
  <si>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</si>
  <si>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</si>
  <si>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</si>
  <si>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</si>
  <si>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</si>
  <si>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</si>
  <si>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</si>
  <si>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</si>
  <si>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</si>
  <si>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</si>
  <si>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</si>
  <si>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</si>
  <si>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</si>
  <si>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</si>
  <si>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</si>
  <si>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</si>
  <si>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</si>
  <si>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</si>
  <si>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</si>
  <si>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</si>
  <si>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</si>
  <si>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</si>
  <si>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</si>
  <si>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</si>
  <si>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</si>
  <si>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</si>
  <si>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</si>
  <si>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</si>
  <si>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</si>
  <si>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</si>
  <si>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</si>
  <si>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</si>
  <si>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</si>
  <si>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</si>
  <si>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</si>
  <si>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</si>
  <si>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</si>
  <si>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</si>
  <si>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</si>
  <si>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</si>
  <si>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</si>
  <si>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</si>
  <si>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</si>
  <si>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</si>
  <si>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</si>
  <si>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</si>
  <si>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</si>
  <si>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</si>
  <si>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</si>
  <si>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</si>
  <si>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</si>
  <si>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</si>
  <si>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</si>
  <si>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</si>
  <si>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</si>
  <si>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</si>
  <si>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</si>
  <si>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</si>
  <si>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</si>
  <si>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</si>
  <si>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</si>
  <si>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</si>
  <si>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</si>
  <si>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</si>
  <si>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</si>
  <si>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</si>
  <si>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</si>
  <si>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</si>
  <si>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</si>
  <si>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</si>
  <si>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</si>
  <si>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</si>
  <si>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</si>
  <si>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</si>
  <si>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</si>
  <si>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</si>
  <si>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</si>
  <si>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</si>
  <si>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</si>
  <si>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</si>
  <si>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</si>
  <si>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</si>
  <si>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</si>
  <si>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</si>
  <si>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</si>
  <si>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</si>
  <si>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</si>
  <si>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</si>
  <si>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</si>
  <si>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</si>
  <si>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</si>
  <si>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</si>
  <si>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</si>
  <si>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</si>
  <si>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</si>
  <si>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</si>
  <si>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</si>
  <si>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</si>
  <si>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</si>
  <si>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</si>
  <si>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</si>
  <si>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</si>
  <si>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</si>
  <si>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</si>
  <si>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</si>
  <si>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</si>
  <si>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</si>
  <si>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</si>
  <si>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</si>
  <si>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</si>
  <si>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</si>
  <si>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</si>
  <si>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</si>
  <si>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</si>
  <si>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</si>
  <si>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</si>
  <si>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</si>
  <si>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</si>
  <si>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</si>
  <si>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</si>
  <si>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</si>
  <si>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</si>
  <si>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</si>
  <si>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</si>
  <si>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</si>
  <si>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</si>
  <si>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</si>
  <si>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</si>
  <si>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</si>
  <si>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</si>
  <si>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</si>
  <si>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</si>
  <si>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</si>
  <si>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</si>
  <si>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</si>
  <si>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</si>
  <si>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</si>
  <si>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</si>
  <si>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</si>
  <si>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</si>
  <si>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</si>
  <si>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</si>
  <si>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</si>
  <si>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</si>
  <si>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</si>
  <si>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</si>
  <si>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</si>
  <si>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</si>
  <si>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</si>
  <si>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</si>
  <si>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</si>
  <si>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</si>
  <si>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</si>
  <si>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</si>
  <si>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</si>
  <si>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</si>
  <si>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</si>
  <si>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</si>
  <si>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</si>
  <si>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</si>
  <si>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</si>
  <si>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</si>
  <si>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</si>
  <si>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</si>
  <si>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</si>
  <si>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</si>
  <si>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</si>
  <si>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</si>
  <si>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</si>
  <si>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</si>
  <si>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</si>
  <si>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</si>
  <si>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</si>
  <si>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</si>
  <si>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</si>
  <si>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</si>
  <si>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</si>
  <si>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</si>
  <si>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</si>
  <si>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</si>
  <si>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</si>
  <si>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</si>
  <si>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</si>
  <si>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</si>
  <si>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</si>
  <si>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</si>
  <si>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</si>
  <si>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</si>
  <si>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</si>
  <si>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</si>
  <si>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</si>
  <si>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</si>
  <si>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</si>
  <si>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</si>
  <si>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</si>
  <si>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</si>
  <si>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</si>
  <si>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</si>
  <si>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</si>
  <si>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</si>
  <si>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</si>
  <si>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</si>
  <si>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</si>
  <si>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</si>
  <si>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</si>
  <si>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</si>
  <si>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</si>
  <si>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</si>
  <si>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</si>
  <si>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</si>
  <si>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</si>
  <si>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</si>
  <si>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</si>
  <si>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</si>
  <si>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</si>
  <si>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</si>
  <si>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</si>
  <si>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</si>
  <si>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</si>
  <si>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</si>
  <si>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</si>
  <si>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</si>
  <si>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</si>
  <si>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</si>
  <si>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</si>
  <si>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</si>
  <si>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</si>
  <si>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</si>
  <si>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</si>
  <si>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</si>
  <si>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</si>
  <si>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</si>
  <si>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</si>
  <si>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</si>
  <si>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</si>
  <si>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</si>
  <si>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</si>
  <si>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</si>
  <si>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</si>
  <si>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</si>
  <si>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</si>
  <si>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</si>
  <si>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</si>
  <si>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</si>
  <si>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</si>
  <si>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</si>
  <si>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</si>
  <si>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</si>
  <si>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</si>
  <si>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</si>
  <si>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</si>
  <si>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</si>
  <si>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</si>
  <si>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</si>
  <si>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</si>
  <si>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</si>
  <si>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</si>
  <si>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</si>
  <si>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</si>
  <si>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</si>
  <si>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</si>
  <si>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</si>
  <si>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</si>
  <si>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</si>
  <si>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</si>
  <si>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</si>
  <si>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</si>
  <si>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</si>
  <si>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</si>
  <si>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</si>
  <si>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</si>
  <si>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</si>
  <si>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</si>
  <si>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</si>
  <si>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</si>
  <si>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</si>
  <si>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</si>
  <si>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</si>
  <si>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</si>
  <si>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</si>
  <si>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</si>
  <si>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</si>
  <si>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</si>
  <si>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</si>
  <si>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</si>
  <si>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</si>
  <si>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</si>
  <si>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</si>
  <si>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</si>
  <si>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</si>
  <si>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</si>
  <si>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</si>
  <si>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</si>
  <si>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</si>
  <si>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</si>
  <si>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</si>
  <si>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</si>
  <si>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</si>
  <si>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</si>
  <si>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</si>
  <si>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</si>
  <si>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</si>
  <si>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</si>
  <si>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</si>
  <si>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</si>
  <si>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</si>
  <si>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</si>
  <si>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</si>
  <si>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</si>
  <si>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</si>
  <si>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</si>
  <si>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</si>
  <si>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</si>
  <si>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</si>
  <si>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</si>
  <si>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</si>
  <si>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</si>
  <si>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</si>
  <si>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</si>
  <si>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</si>
  <si>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</si>
  <si>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</si>
  <si>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</si>
  <si>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</si>
  <si>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</si>
  <si>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</si>
  <si>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</si>
  <si>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</si>
  <si>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</si>
  <si>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</si>
  <si>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</si>
  <si>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</si>
  <si>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</si>
  <si>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</si>
  <si>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</si>
  <si>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</si>
  <si>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</si>
  <si>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</si>
  <si>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</si>
  <si>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</si>
  <si>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</si>
  <si>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</si>
  <si>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</si>
  <si>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</si>
  <si>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</si>
  <si>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</si>
  <si>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</si>
  <si>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</si>
  <si>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</si>
  <si>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</si>
  <si>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</si>
  <si>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</si>
  <si>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</si>
  <si>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</si>
  <si>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</si>
  <si>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</si>
  <si>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</si>
  <si>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</si>
  <si>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</si>
  <si>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</si>
  <si>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</si>
  <si>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</si>
  <si>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</si>
  <si>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</si>
  <si>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</si>
  <si>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</si>
  <si>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</si>
  <si>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</si>
  <si>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</si>
  <si>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</si>
  <si>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</si>
  <si>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</si>
  <si>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</si>
  <si>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</si>
  <si>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</si>
  <si>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</si>
  <si>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</si>
  <si>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</si>
  <si>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</si>
  <si>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</si>
  <si>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</si>
  <si>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</si>
  <si>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</si>
  <si>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</si>
  <si>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</si>
  <si>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</si>
  <si>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</si>
  <si>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</si>
  <si>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</si>
  <si>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</si>
  <si>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</si>
  <si>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</si>
  <si>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</si>
  <si>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</si>
  <si>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</si>
  <si>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</si>
  <si>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</si>
  <si>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</si>
  <si>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</si>
  <si>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</si>
  <si>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</si>
  <si>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</si>
  <si>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</si>
  <si>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</si>
  <si>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</si>
  <si>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</si>
  <si>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</si>
  <si>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</si>
  <si>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</si>
  <si>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</si>
  <si>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</si>
  <si>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</si>
  <si>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</si>
  <si>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</si>
  <si>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</si>
  <si>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</si>
  <si>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</si>
  <si>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</si>
  <si>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</si>
  <si>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</si>
  <si>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</si>
  <si>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</si>
  <si>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</si>
  <si>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</si>
  <si>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</si>
  <si>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</si>
  <si>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</si>
  <si>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</si>
  <si>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</si>
  <si>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</si>
  <si>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</si>
  <si>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</si>
  <si>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</si>
  <si>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</si>
  <si>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</si>
  <si>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</si>
  <si>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</si>
  <si>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</si>
  <si>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</si>
  <si>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</si>
  <si>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</si>
  <si>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</si>
  <si>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</si>
  <si>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</si>
  <si>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</si>
  <si>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</si>
  <si>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</si>
  <si>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</si>
  <si>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</si>
  <si>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</si>
  <si>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</si>
  <si>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</si>
  <si>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</si>
  <si>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</si>
  <si>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</si>
  <si>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</si>
  <si>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</si>
  <si>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</si>
  <si>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</si>
  <si>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</si>
  <si>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</si>
  <si>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</si>
  <si>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</si>
  <si>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</si>
  <si>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</si>
  <si>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</si>
  <si>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</si>
  <si>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</si>
  <si>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</si>
  <si>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</si>
  <si>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</si>
  <si>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</si>
  <si>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</si>
  <si>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</si>
  <si>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</si>
  <si>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</si>
  <si>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</si>
  <si>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</si>
  <si>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</si>
  <si>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</si>
  <si>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</si>
  <si>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</si>
  <si>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</si>
  <si>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</si>
  <si>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</si>
  <si>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</si>
  <si>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</si>
  <si>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</si>
  <si>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</si>
  <si>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</si>
  <si>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</si>
  <si>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</si>
  <si>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</si>
  <si>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</si>
  <si>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</si>
  <si>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</si>
  <si>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</si>
  <si>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</si>
  <si>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</si>
  <si>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</si>
  <si>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</si>
  <si>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</si>
  <si>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</si>
  <si>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</si>
  <si>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</si>
  <si>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</si>
  <si>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</si>
  <si>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</si>
  <si>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</si>
  <si>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</si>
  <si>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</si>
  <si>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</si>
  <si>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</si>
  <si>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</si>
  <si>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</si>
  <si>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</si>
  <si>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</si>
  <si>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</si>
  <si>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</si>
  <si>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</si>
  <si>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</si>
  <si>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</si>
  <si>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</si>
  <si>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</si>
  <si>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</si>
  <si>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</si>
  <si>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</si>
  <si>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</si>
  <si>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</si>
  <si>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</si>
  <si>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</si>
  <si>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</si>
  <si>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</si>
  <si>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</si>
  <si>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</si>
  <si>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</si>
  <si>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</si>
  <si>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</si>
  <si>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</si>
  <si>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</si>
  <si>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</si>
  <si>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</si>
  <si>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</si>
  <si>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</si>
  <si>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</si>
  <si>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</si>
  <si>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</si>
  <si>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</si>
  <si>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</si>
  <si>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</si>
  <si>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</si>
  <si>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</si>
  <si>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</si>
  <si>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</si>
  <si>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</si>
  <si>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</si>
  <si>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</si>
  <si>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</si>
  <si>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</si>
  <si>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</si>
  <si>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</si>
  <si>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</si>
  <si>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</si>
  <si>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</si>
  <si>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</si>
  <si>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</si>
  <si>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</si>
  <si>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</si>
  <si>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</si>
  <si>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</si>
  <si>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</si>
  <si>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</si>
  <si>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</si>
  <si>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</si>
  <si>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</si>
  <si>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</si>
  <si>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</si>
  <si>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</si>
  <si>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</si>
  <si>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</si>
  <si>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</si>
  <si>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</si>
  <si>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</si>
  <si>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</si>
  <si>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</si>
  <si>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</si>
  <si>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</si>
  <si>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</si>
  <si>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</si>
  <si>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</si>
  <si>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</si>
  <si>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</si>
  <si>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</si>
  <si>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</si>
  <si>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</si>
  <si>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</si>
  <si>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</si>
  <si>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</si>
  <si>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</si>
  <si>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</si>
  <si>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</si>
  <si>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</si>
  <si>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</si>
  <si>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</si>
  <si>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</si>
  <si>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</si>
  <si>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</si>
  <si>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</si>
  <si>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</si>
  <si>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</si>
  <si>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</si>
  <si>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</si>
  <si>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</si>
  <si>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</si>
  <si>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</si>
  <si>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</si>
  <si>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</si>
  <si>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</si>
  <si>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</si>
  <si>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</si>
  <si>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</si>
  <si>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</si>
  <si>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</si>
  <si>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</si>
  <si>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</si>
  <si>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</si>
  <si>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</si>
  <si>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</si>
  <si>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</si>
  <si>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</si>
  <si>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</si>
  <si>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</si>
  <si>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</si>
  <si>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</si>
  <si>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</si>
  <si>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</si>
  <si>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</si>
  <si>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</si>
  <si>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</si>
  <si>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</si>
  <si>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</si>
  <si>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</si>
  <si>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</si>
  <si>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</si>
  <si>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</si>
  <si>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</si>
  <si>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</si>
  <si>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</si>
  <si>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</si>
  <si>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</si>
  <si>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</si>
  <si>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</si>
  <si>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</si>
  <si>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</si>
  <si>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</si>
  <si>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</si>
  <si>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</si>
  <si>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</si>
  <si>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</si>
  <si>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</si>
  <si>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</si>
  <si>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</si>
  <si>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</si>
  <si>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</si>
  <si>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</si>
  <si>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</si>
  <si>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</si>
  <si>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</si>
  <si>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</si>
  <si>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</si>
  <si>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</si>
  <si>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</si>
  <si>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</si>
  <si>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</si>
  <si>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</si>
  <si>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</si>
  <si>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</si>
  <si>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</si>
  <si>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</si>
  <si>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</si>
  <si>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</si>
  <si>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</si>
  <si>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</si>
  <si>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</si>
  <si>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</si>
  <si>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</si>
  <si>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</si>
  <si>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</si>
  <si>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</si>
  <si>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</si>
  <si>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</si>
  <si>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</si>
  <si>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</si>
  <si>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</si>
  <si>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</si>
  <si>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</si>
  <si>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</si>
  <si>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</si>
  <si>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</si>
  <si>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</si>
  <si>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</si>
  <si>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</si>
  <si>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</si>
  <si>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</si>
  <si>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</si>
  <si>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</si>
  <si>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</si>
  <si>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</si>
  <si>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</si>
  <si>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</si>
  <si>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</si>
  <si>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</si>
  <si>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</si>
  <si>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</si>
  <si>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</si>
  <si>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</si>
  <si>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</si>
  <si>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</si>
  <si>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</si>
  <si>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</si>
  <si>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</si>
  <si>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</si>
  <si>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</si>
  <si>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</si>
  <si>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</si>
  <si>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</si>
  <si>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</si>
  <si>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</si>
  <si>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</si>
  <si>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</si>
  <si>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</si>
  <si>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</si>
  <si>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</si>
  <si>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</si>
  <si>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</si>
  <si>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</si>
  <si>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</si>
  <si>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</si>
  <si>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</si>
  <si>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</si>
  <si>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</si>
  <si>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</si>
  <si>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</si>
  <si>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</si>
  <si>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</si>
  <si>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</si>
  <si>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</si>
  <si>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</si>
  <si>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</si>
  <si>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</si>
  <si>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</si>
  <si>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</si>
  <si>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</si>
  <si>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</si>
  <si>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</si>
  <si>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</si>
  <si>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</si>
  <si>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</si>
  <si>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</si>
  <si>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</si>
  <si>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</si>
  <si>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</si>
  <si>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</si>
  <si>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</si>
  <si>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</si>
  <si>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</si>
  <si>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</si>
  <si>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</si>
  <si>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</si>
  <si>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</si>
  <si>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</si>
  <si>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</si>
  <si>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</si>
  <si>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</si>
  <si>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</si>
  <si>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</si>
  <si>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</si>
  <si>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</si>
  <si>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</si>
  <si>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</si>
  <si>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</si>
  <si>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</si>
  <si>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</si>
  <si>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</si>
  <si>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</si>
  <si>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</si>
  <si>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</si>
  <si>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</si>
  <si>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</si>
  <si>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</si>
  <si>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</si>
  <si>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</si>
  <si>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</si>
  <si>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</si>
  <si>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</si>
  <si>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</si>
  <si>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</si>
  <si>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</si>
  <si>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</si>
  <si>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</si>
  <si>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</si>
  <si>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</si>
  <si>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</si>
  <si>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</si>
  <si>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</si>
  <si>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</si>
  <si>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</si>
  <si>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</si>
  <si>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</si>
  <si>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</si>
  <si>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</si>
  <si>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</si>
  <si>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</si>
  <si>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</si>
  <si>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</si>
  <si>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</si>
  <si>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</si>
  <si>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</si>
  <si>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</si>
  <si>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</si>
  <si>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</si>
  <si>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</si>
  <si>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</si>
  <si>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</si>
  <si>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</si>
  <si>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</si>
  <si>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</si>
  <si>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</si>
  <si>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</si>
  <si>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</si>
  <si>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</si>
  <si>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</si>
  <si>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</si>
  <si>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</si>
  <si>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</si>
  <si>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</si>
  <si>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</si>
  <si>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</si>
  <si>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</si>
  <si>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</si>
  <si>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</si>
  <si>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</si>
  <si>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</si>
  <si>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</si>
  <si>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</si>
  <si>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</si>
  <si>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</si>
  <si>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</si>
  <si>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</si>
  <si>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</si>
  <si>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</si>
  <si>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</si>
  <si>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</si>
  <si>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</si>
  <si>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</si>
  <si>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</si>
  <si>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</si>
  <si>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</si>
  <si>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</si>
  <si>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</si>
  <si>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</si>
  <si>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</si>
  <si>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</si>
  <si>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</si>
  <si>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</si>
  <si>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</si>
  <si>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</si>
  <si>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</si>
  <si>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</si>
  <si>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</si>
  <si>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</si>
  <si>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</si>
  <si>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</si>
  <si>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</si>
  <si>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</si>
  <si>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</si>
  <si>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</si>
  <si>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</si>
  <si>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</si>
  <si>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</si>
  <si>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</si>
  <si>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</si>
  <si>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</si>
  <si>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</si>
  <si>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</si>
  <si>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</si>
  <si>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</si>
  <si>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</si>
  <si>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</si>
  <si>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</si>
  <si>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</si>
  <si>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</si>
  <si>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</si>
  <si>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</si>
  <si>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</si>
  <si>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</si>
  <si>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</si>
  <si>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</si>
  <si>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</si>
  <si>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</si>
  <si>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</si>
  <si>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</si>
  <si>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</si>
  <si>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</si>
  <si>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</si>
  <si>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</si>
  <si>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</si>
  <si>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</si>
  <si>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</si>
  <si>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</si>
  <si>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</si>
  <si>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</si>
  <si>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</si>
  <si>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</si>
  <si>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</si>
  <si>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</si>
  <si>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</si>
  <si>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</si>
  <si>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</si>
  <si>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</si>
  <si>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</si>
  <si>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</si>
  <si>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</si>
  <si>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</si>
  <si>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</si>
  <si>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</si>
  <si>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</si>
  <si>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</si>
  <si>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</si>
  <si>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</si>
  <si>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</si>
  <si>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</si>
  <si>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</si>
  <si>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</si>
  <si>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</si>
  <si>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</si>
  <si>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</si>
  <si>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</si>
  <si>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</si>
  <si>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</si>
  <si>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</si>
  <si>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</si>
  <si>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</si>
  <si>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</si>
  <si>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</si>
  <si>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</si>
  <si>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</si>
  <si>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</si>
  <si>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</si>
  <si>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</si>
  <si>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</si>
  <si>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</si>
  <si>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</si>
  <si>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</si>
  <si>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</si>
  <si>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</si>
  <si>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</si>
  <si>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</si>
  <si>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</si>
  <si>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</si>
  <si>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</si>
  <si>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</si>
  <si>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</si>
  <si>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</si>
  <si>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</si>
  <si>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</si>
  <si>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</si>
  <si>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</si>
  <si>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</si>
  <si>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</si>
  <si>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</si>
  <si>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</si>
  <si>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</si>
  <si>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</si>
  <si>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</si>
  <si>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</si>
  <si>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</si>
  <si>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</si>
  <si>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</si>
  <si>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</si>
  <si>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</si>
  <si>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</si>
  <si>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</si>
  <si>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</si>
  <si>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</si>
  <si>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</si>
  <si>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</si>
  <si>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</si>
  <si>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</si>
  <si>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</si>
  <si>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</si>
  <si>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</si>
  <si>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</si>
  <si>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</si>
  <si>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</si>
  <si>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</si>
  <si>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</si>
  <si>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</si>
  <si>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</si>
  <si>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</si>
  <si>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</si>
  <si>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</si>
  <si>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</si>
  <si>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</si>
  <si>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</si>
  <si>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</si>
  <si>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</si>
  <si>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</si>
  <si>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</si>
  <si>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</si>
  <si>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</si>
  <si>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</si>
  <si>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</si>
  <si>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</si>
  <si>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</si>
  <si>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</si>
  <si>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</si>
  <si>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</si>
  <si>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</si>
  <si>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</si>
  <si>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</si>
  <si>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</si>
  <si>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</si>
  <si>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</si>
  <si>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</si>
  <si>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</si>
  <si>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</si>
  <si>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</si>
  <si>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</si>
  <si>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</si>
  <si>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</si>
  <si>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</si>
  <si>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</si>
  <si>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</si>
  <si>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</si>
  <si>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</si>
  <si>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</si>
  <si>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</si>
  <si>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</si>
  <si>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</si>
  <si>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</si>
  <si>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</si>
  <si>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</si>
  <si>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</si>
  <si>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</si>
  <si>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</si>
  <si>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</si>
  <si>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</si>
  <si>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</si>
  <si>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</si>
  <si>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</si>
  <si>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</si>
  <si>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</si>
  <si>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</si>
  <si>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</si>
  <si>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</si>
  <si>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</si>
  <si>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</si>
  <si>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</si>
  <si>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</si>
  <si>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</si>
  <si>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</si>
  <si>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</si>
  <si>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</si>
  <si>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</si>
  <si>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</si>
  <si>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</si>
  <si>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</si>
  <si>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</si>
  <si>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</si>
  <si>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</si>
  <si>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</si>
  <si>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</si>
  <si>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</si>
  <si>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</si>
  <si>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</si>
  <si>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</si>
  <si>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</si>
  <si>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</si>
  <si>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</si>
  <si>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</si>
  <si>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</si>
  <si>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</si>
  <si>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</si>
  <si>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</si>
  <si>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</si>
  <si>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</si>
  <si>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</si>
  <si>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</si>
  <si>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</si>
  <si>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</si>
  <si>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</si>
  <si>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</si>
  <si>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</si>
  <si>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</si>
  <si>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</si>
  <si>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</si>
  <si>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</si>
  <si>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</si>
  <si>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</si>
  <si>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</si>
  <si>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</si>
  <si>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</si>
  <si>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</si>
  <si>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</si>
  <si>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</si>
  <si>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</si>
  <si>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</si>
  <si>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</si>
  <si>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</si>
  <si>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</si>
  <si>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</si>
  <si>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</si>
  <si>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</si>
  <si>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</si>
  <si>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</si>
  <si>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</si>
  <si>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</si>
  <si>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</si>
  <si>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</si>
  <si>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</si>
  <si>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</si>
  <si>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</si>
  <si>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</si>
  <si>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</si>
  <si>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</si>
  <si>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</si>
  <si>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</si>
  <si>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</si>
  <si>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</si>
  <si>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</si>
  <si>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</si>
  <si>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</si>
  <si>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</si>
  <si>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</si>
  <si>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</si>
  <si>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</si>
  <si>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</si>
  <si>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</si>
  <si>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</si>
  <si>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</si>
  <si>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</si>
  <si>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</si>
  <si>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</si>
  <si>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</si>
  <si>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</si>
  <si>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</si>
  <si>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</si>
  <si>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</si>
  <si>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</si>
  <si>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</si>
  <si>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</si>
  <si>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</si>
  <si>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</si>
  <si>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</si>
  <si>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</si>
  <si>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</si>
  <si>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</si>
  <si>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</si>
  <si>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</si>
  <si>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</si>
  <si>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</si>
  <si>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</si>
  <si>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</si>
  <si>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</si>
  <si>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</si>
  <si>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</si>
  <si>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</si>
  <si>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</si>
  <si>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</si>
  <si>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</si>
  <si>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</si>
  <si>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</si>
  <si>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</si>
  <si>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</si>
  <si>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</si>
  <si>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</si>
  <si>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</si>
  <si>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</si>
  <si>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</si>
  <si>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</si>
  <si>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</si>
  <si>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</si>
  <si>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</si>
  <si>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</si>
  <si>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</si>
  <si>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</si>
  <si>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</si>
  <si>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</si>
  <si>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</si>
  <si>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</si>
  <si>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</si>
  <si>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</si>
  <si>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</si>
  <si>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</si>
  <si>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</si>
  <si>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</si>
  <si>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</si>
  <si>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</si>
  <si>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</si>
  <si>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</si>
  <si>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</si>
  <si>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</si>
  <si>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</si>
  <si>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</si>
  <si>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</si>
  <si>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</si>
  <si>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</si>
  <si>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</si>
  <si>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</si>
  <si>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</si>
  <si>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</si>
  <si>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</si>
  <si>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</si>
  <si>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</si>
  <si>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</si>
  <si>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</si>
  <si>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</si>
  <si>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</si>
  <si>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</si>
  <si>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</si>
  <si>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</si>
  <si>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</si>
  <si>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</si>
  <si>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</si>
  <si>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</si>
  <si>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</si>
  <si>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</si>
  <si>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</si>
  <si>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</si>
  <si>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</si>
  <si>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</si>
  <si>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</si>
  <si>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</si>
  <si>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</si>
  <si>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</si>
  <si>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</si>
  <si>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</si>
  <si>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</si>
  <si>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</si>
  <si>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</si>
  <si>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</si>
  <si>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</si>
  <si>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</si>
  <si>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</si>
  <si>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</si>
  <si>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</si>
  <si>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</si>
  <si>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</si>
  <si>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</si>
  <si>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</si>
  <si>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</si>
  <si>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</si>
  <si>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</si>
  <si>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</si>
  <si>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</si>
  <si>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</si>
  <si>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</si>
  <si>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</si>
  <si>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</si>
  <si>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</si>
  <si>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</si>
  <si>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</si>
  <si>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</si>
  <si>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</si>
  <si>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</si>
  <si>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</si>
  <si>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</si>
  <si>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</si>
  <si>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</si>
  <si>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</si>
  <si>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</si>
  <si>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</si>
  <si>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</si>
  <si>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</si>
  <si>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</si>
  <si>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</si>
  <si>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</si>
  <si>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</si>
  <si>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</si>
  <si>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</si>
  <si>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</si>
  <si>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</si>
  <si>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</si>
  <si>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</si>
  <si>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</si>
  <si>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</si>
  <si>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</si>
  <si>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</si>
  <si>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</si>
  <si>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</si>
  <si>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</si>
  <si>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</si>
  <si>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</si>
  <si>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</si>
  <si>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</si>
  <si>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</si>
  <si>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</si>
  <si>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</si>
  <si>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</si>
  <si>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</si>
  <si>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</si>
  <si>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</si>
  <si>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</si>
  <si>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</si>
  <si>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</si>
  <si>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</si>
  <si>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</si>
  <si>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</si>
  <si>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</si>
  <si>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</si>
  <si>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</si>
  <si>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</si>
  <si>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</si>
  <si>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</si>
  <si>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</si>
  <si>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</si>
  <si>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</si>
  <si>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</si>
  <si>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</si>
  <si>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</si>
  <si>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</si>
  <si>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</si>
  <si>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</si>
  <si>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</si>
  <si>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</si>
  <si>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</si>
  <si>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</si>
  <si>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</si>
  <si>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</si>
  <si>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</si>
  <si>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</si>
  <si>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</si>
  <si>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</si>
  <si>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</si>
  <si>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</si>
  <si>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</si>
  <si>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</si>
  <si>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</si>
  <si>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</si>
  <si>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</si>
  <si>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</si>
  <si>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</si>
  <si>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</si>
  <si>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</si>
  <si>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</si>
  <si>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</si>
  <si>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</si>
  <si>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</si>
  <si>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</si>
  <si>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</si>
  <si>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</si>
  <si>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</si>
  <si>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</si>
  <si>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</si>
  <si>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</si>
  <si>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</si>
  <si>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</si>
  <si>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</si>
  <si>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</si>
  <si>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</si>
  <si>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</si>
  <si>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</si>
  <si>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</si>
  <si>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</si>
  <si>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</si>
  <si>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</si>
  <si>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</si>
  <si>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</si>
  <si>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</si>
  <si>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</si>
  <si>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</si>
  <si>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</si>
  <si>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</si>
  <si>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</si>
  <si>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</si>
  <si>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</si>
  <si>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</si>
  <si>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</si>
  <si>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</si>
  <si>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</si>
  <si>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</si>
  <si>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</si>
  <si>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</si>
  <si>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</si>
  <si>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</si>
  <si>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</si>
  <si>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</si>
  <si>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</si>
  <si>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</si>
  <si>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</si>
  <si>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</si>
  <si>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</si>
  <si>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</si>
  <si>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</si>
  <si>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</si>
  <si>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</si>
  <si>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</si>
  <si>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</si>
  <si>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</si>
  <si>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</si>
  <si>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</si>
  <si>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</si>
  <si>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</si>
  <si>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</si>
  <si>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</si>
  <si>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</si>
  <si>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</si>
  <si>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</si>
  <si>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</si>
  <si>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</si>
  <si>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</si>
  <si>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</si>
  <si>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</si>
  <si>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</si>
  <si>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</si>
  <si>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</si>
  <si>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</si>
  <si>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</si>
  <si>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</si>
  <si>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</si>
  <si>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</si>
  <si>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</si>
  <si>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</si>
  <si>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</si>
  <si>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</si>
  <si>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</si>
  <si>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</si>
  <si>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</si>
  <si>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</si>
  <si>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</si>
  <si>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</si>
  <si>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</si>
  <si>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</si>
  <si>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</si>
  <si>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</si>
  <si>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</si>
  <si>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</si>
  <si>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</si>
  <si>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</si>
  <si>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</si>
  <si>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</si>
  <si>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</si>
  <si>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</si>
  <si>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</si>
  <si>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</si>
  <si>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</si>
  <si>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</si>
  <si>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</si>
  <si>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</si>
  <si>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</si>
  <si>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</si>
  <si>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</si>
  <si>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</si>
  <si>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</si>
  <si>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</si>
  <si>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</si>
  <si>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</si>
  <si>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</si>
  <si>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</si>
  <si>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</si>
  <si>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</si>
  <si>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</si>
  <si>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</si>
  <si>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</si>
  <si>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</si>
  <si>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</si>
  <si>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</si>
  <si>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</si>
  <si>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</si>
  <si>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</si>
  <si>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</si>
  <si>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</si>
  <si>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</si>
  <si>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</si>
  <si>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</si>
  <si>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</si>
  <si>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</si>
  <si>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</si>
  <si>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</si>
  <si>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</si>
  <si>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</si>
  <si>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</si>
  <si>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</si>
  <si>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</si>
  <si>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</si>
  <si>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</si>
  <si>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</si>
  <si>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</si>
  <si>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</si>
  <si>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</si>
  <si>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</si>
  <si>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</si>
  <si>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</si>
  <si>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</si>
  <si>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</si>
  <si>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</si>
  <si>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</si>
  <si>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</si>
  <si>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</si>
  <si>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</si>
  <si>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</si>
  <si>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</si>
  <si>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</si>
  <si>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</si>
  <si>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</si>
  <si>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</si>
  <si>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</si>
  <si>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</si>
  <si>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</si>
  <si>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</si>
  <si>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</si>
  <si>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</si>
  <si>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</si>
  <si>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</si>
  <si>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</si>
  <si>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</si>
  <si>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</si>
  <si>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</si>
  <si>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</si>
  <si>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</si>
  <si>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</si>
  <si>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</si>
  <si>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</si>
  <si>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</si>
  <si>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</si>
  <si>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</si>
  <si>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</si>
  <si>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</si>
  <si>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</si>
  <si>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</si>
  <si>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</si>
  <si>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</si>
  <si>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</si>
  <si>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</si>
  <si>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</si>
  <si>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</si>
  <si>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</si>
  <si>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</si>
  <si>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</si>
  <si>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</si>
  <si>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</si>
  <si>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</si>
  <si>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</si>
  <si>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</si>
  <si>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</si>
  <si>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</si>
  <si>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</si>
  <si>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</si>
  <si>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</si>
  <si>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</si>
  <si>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</si>
  <si>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</si>
  <si>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</si>
  <si>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</si>
  <si>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</si>
  <si>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</si>
  <si>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</si>
  <si>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</si>
  <si>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</si>
  <si>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</si>
  <si>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</si>
  <si>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</si>
  <si>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</si>
  <si>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</si>
  <si>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</si>
  <si>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</si>
  <si>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</si>
  <si>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</si>
  <si>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</si>
  <si>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</si>
  <si>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</si>
  <si>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</si>
  <si>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</si>
  <si>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</si>
  <si>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</si>
  <si>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</si>
  <si>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</si>
  <si>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</si>
  <si>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</si>
  <si>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</si>
  <si>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</si>
  <si>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</si>
  <si>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</si>
  <si>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</si>
  <si>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</si>
  <si>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</si>
  <si>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</si>
  <si>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</si>
  <si>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</si>
  <si>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</si>
  <si>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</si>
  <si>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</si>
  <si>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</si>
  <si>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</si>
  <si>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</si>
  <si>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</si>
  <si>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</si>
  <si>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</si>
  <si>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</si>
  <si>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</si>
  <si>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</si>
  <si>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</si>
  <si>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</si>
  <si>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</si>
  <si>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</si>
  <si>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</si>
  <si>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</si>
  <si>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</si>
  <si>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</si>
  <si>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</si>
  <si>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</si>
  <si>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</si>
  <si>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</si>
  <si>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</si>
  <si>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</si>
  <si>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</si>
  <si>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</si>
  <si>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</si>
  <si>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</si>
  <si>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</si>
  <si>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</si>
  <si>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</si>
  <si>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</si>
  <si>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</si>
  <si>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</si>
  <si>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</si>
  <si>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</si>
  <si>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</si>
  <si>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</si>
  <si>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</si>
  <si>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</si>
  <si>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</si>
  <si>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</si>
  <si>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</si>
  <si>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</si>
  <si>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</si>
  <si>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</si>
  <si>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</si>
  <si>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</si>
  <si>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</si>
  <si>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</si>
  <si>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</si>
  <si>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</si>
  <si>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</si>
  <si>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</si>
  <si>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</si>
  <si>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</si>
  <si>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</si>
  <si>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</si>
  <si>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</si>
  <si>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</si>
  <si>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</si>
  <si>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</si>
  <si>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</si>
  <si>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</si>
  <si>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</si>
  <si>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</si>
  <si>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</si>
  <si>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</si>
  <si>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</si>
  <si>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</si>
  <si>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</si>
  <si>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</si>
  <si>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</si>
  <si>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</si>
  <si>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</si>
  <si>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</si>
  <si>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</si>
  <si>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</si>
  <si>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</si>
  <si>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</si>
  <si>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</si>
  <si>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</si>
  <si>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</si>
  <si>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</si>
  <si>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</si>
  <si>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</si>
  <si>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</si>
  <si>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</si>
  <si>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</si>
  <si>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</si>
  <si>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</si>
  <si>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</si>
  <si>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</si>
  <si>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</si>
  <si>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</si>
  <si>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</si>
  <si>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</si>
  <si>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</si>
  <si>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</si>
  <si>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</si>
  <si>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</si>
  <si>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</si>
  <si>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</si>
  <si>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</si>
  <si>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</si>
  <si>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</si>
  <si>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</si>
  <si>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</si>
  <si>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</si>
  <si>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</si>
  <si>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</si>
  <si>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</si>
  <si>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</si>
  <si>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</si>
  <si>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</si>
  <si>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</si>
  <si>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</si>
  <si>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</si>
  <si>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</si>
  <si>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</si>
  <si>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</si>
  <si>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</si>
  <si>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</si>
  <si>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</si>
  <si>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</si>
  <si>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</si>
  <si>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</si>
  <si>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</si>
  <si>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</si>
  <si>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</si>
  <si>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</si>
  <si>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</si>
  <si>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</si>
  <si>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</si>
  <si>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</si>
  <si>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</si>
  <si>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</si>
  <si>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</si>
  <si>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</si>
  <si>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</si>
  <si>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</si>
  <si>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</si>
  <si>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</si>
  <si>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</si>
  <si>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</si>
  <si>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</si>
  <si>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</si>
  <si>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</si>
  <si>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</si>
  <si>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</si>
  <si>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</si>
  <si>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</si>
  <si>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</si>
  <si>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</si>
  <si>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</si>
  <si>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</si>
  <si>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</si>
  <si>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</si>
  <si>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</si>
  <si>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</si>
  <si>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</si>
  <si>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</si>
  <si>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</si>
  <si>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</si>
  <si>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</si>
  <si>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</si>
  <si>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</si>
  <si>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</si>
  <si>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</si>
  <si>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</si>
  <si>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</si>
  <si>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</si>
  <si>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</si>
  <si>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</si>
  <si>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</si>
  <si>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</si>
  <si>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</si>
  <si>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</si>
  <si>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</si>
  <si>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</si>
  <si>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</si>
  <si>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</si>
  <si>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</si>
  <si>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</si>
  <si>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</si>
  <si>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</si>
  <si>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</si>
  <si>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</si>
  <si>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</si>
  <si>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</si>
  <si>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</si>
  <si>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</si>
  <si>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</si>
  <si>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</si>
  <si>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</si>
  <si>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</si>
  <si>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</si>
  <si>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</si>
  <si>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</si>
  <si>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</si>
  <si>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</si>
  <si>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</si>
  <si>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</si>
  <si>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</si>
  <si>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</si>
  <si>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</si>
  <si>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</si>
  <si>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</si>
  <si>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</si>
  <si>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</si>
  <si>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</si>
  <si>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</si>
  <si>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</si>
  <si>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</si>
  <si>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</si>
  <si>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</si>
  <si>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</si>
  <si>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</si>
  <si>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</si>
  <si>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</si>
  <si>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</si>
  <si>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</si>
  <si>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</si>
  <si>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</si>
  <si>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</si>
  <si>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</si>
  <si>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</si>
  <si>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</si>
  <si>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</si>
  <si>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</si>
  <si>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</si>
  <si>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</si>
  <si>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</si>
  <si>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</si>
  <si>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</si>
  <si>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</si>
  <si>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</si>
  <si>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</si>
  <si>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</si>
  <si>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</si>
  <si>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</si>
  <si>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</si>
  <si>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</si>
  <si>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</si>
  <si>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</si>
  <si>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</si>
  <si>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</si>
  <si>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</si>
  <si>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</si>
  <si>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</si>
  <si>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</si>
  <si>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</si>
  <si>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</si>
  <si>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</si>
  <si>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</si>
  <si>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</si>
  <si>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</si>
  <si>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</si>
  <si>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</si>
  <si>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</si>
  <si>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</si>
  <si>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</si>
  <si>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</si>
  <si>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</si>
  <si>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</si>
  <si>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</si>
  <si>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</si>
  <si>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</si>
  <si>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</si>
  <si>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</si>
  <si>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</si>
  <si>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</si>
  <si>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</si>
  <si>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</si>
  <si>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</si>
  <si>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</si>
  <si>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</si>
  <si>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</si>
  <si>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</si>
  <si>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</si>
  <si>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</si>
  <si>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</si>
  <si>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</si>
  <si>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</si>
  <si>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</si>
  <si>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</si>
  <si>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</si>
  <si>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</si>
  <si>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</si>
  <si>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</si>
  <si>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</si>
  <si>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</si>
  <si>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</si>
  <si>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</si>
  <si>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</si>
  <si>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</si>
  <si>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</si>
  <si>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</si>
  <si>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</si>
  <si>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</si>
  <si>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</si>
  <si>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</si>
  <si>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</si>
  <si>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</si>
  <si>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</si>
  <si>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</si>
  <si>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</si>
  <si>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</si>
  <si>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</si>
  <si>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</si>
  <si>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</si>
  <si>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</si>
  <si>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</si>
  <si>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</si>
  <si>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</si>
  <si>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</si>
  <si>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</si>
  <si>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</si>
  <si>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</si>
  <si>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</si>
  <si>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</si>
  <si>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</si>
  <si>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</si>
  <si>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</si>
  <si>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</si>
  <si>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</si>
  <si>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</si>
  <si>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</si>
  <si>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</si>
  <si>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</si>
  <si>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</si>
  <si>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</si>
  <si>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</si>
  <si>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</si>
  <si>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</si>
  <si>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</si>
  <si>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</si>
  <si>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</si>
  <si>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</si>
  <si>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</si>
  <si>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</si>
  <si>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</si>
  <si>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</si>
  <si>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</si>
  <si>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</si>
  <si>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</si>
  <si>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</si>
  <si>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</si>
  <si>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</si>
  <si>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</si>
  <si>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</si>
  <si>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</si>
  <si>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</si>
  <si>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</si>
  <si>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</si>
  <si>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</si>
  <si>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</si>
  <si>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</si>
  <si>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</si>
  <si>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</si>
  <si>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</si>
  <si>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</si>
  <si>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</si>
  <si>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</si>
  <si>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</si>
  <si>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</si>
  <si>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</si>
  <si>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</si>
  <si>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</si>
  <si>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</si>
  <si>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</si>
  <si>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</si>
  <si>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</si>
  <si>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</si>
  <si>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</si>
  <si>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</si>
  <si>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</si>
  <si>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</si>
  <si>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</si>
  <si>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</si>
  <si>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</si>
  <si>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</si>
  <si>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</si>
  <si>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</si>
  <si>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</si>
  <si>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</si>
  <si>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</si>
  <si>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</si>
  <si>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</si>
  <si>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</si>
  <si>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</si>
  <si>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</si>
  <si>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</si>
  <si>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</si>
  <si>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</si>
  <si>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</si>
  <si>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</si>
  <si>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</si>
  <si>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</si>
  <si>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</si>
  <si>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</si>
  <si>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</si>
  <si>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</si>
  <si>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</si>
  <si>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</si>
  <si>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</si>
  <si>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</si>
  <si>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</si>
  <si>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</si>
  <si>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</si>
  <si>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</si>
  <si>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</si>
  <si>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</si>
  <si>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</si>
  <si>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</si>
  <si>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</si>
  <si>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</si>
  <si>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</si>
  <si>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</si>
  <si>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</si>
  <si>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</si>
  <si>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</si>
  <si>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</si>
  <si>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</si>
  <si>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</si>
  <si>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</si>
  <si>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</si>
  <si>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</si>
  <si>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</si>
  <si>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</si>
  <si>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</si>
  <si>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</si>
  <si>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</si>
  <si>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</si>
  <si>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</si>
  <si>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</si>
  <si>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</si>
  <si>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</si>
  <si>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</si>
  <si>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</si>
  <si>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</si>
  <si>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</si>
  <si>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</si>
  <si>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</si>
  <si>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</si>
  <si>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</si>
  <si>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</si>
  <si>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</si>
  <si>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</si>
  <si>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</si>
  <si>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</si>
  <si>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</si>
  <si>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</si>
  <si>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</si>
  <si>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</si>
  <si>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</si>
  <si>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</si>
  <si>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</si>
  <si>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</si>
  <si>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</si>
  <si>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</si>
  <si>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</si>
  <si>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</si>
  <si>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</si>
  <si>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</si>
  <si>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</si>
  <si>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</si>
  <si>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</si>
  <si>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</si>
  <si>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</si>
  <si>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</si>
  <si>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</si>
  <si>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</si>
  <si>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</si>
  <si>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</si>
  <si>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</si>
  <si>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</si>
  <si>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</si>
  <si>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</si>
  <si>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</si>
  <si>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</si>
  <si>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</si>
  <si>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</si>
  <si>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</si>
  <si>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</si>
  <si>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</si>
  <si>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</si>
  <si>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</si>
  <si>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</si>
  <si>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</si>
  <si>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</si>
  <si>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</si>
  <si>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</si>
  <si>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</si>
  <si>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</si>
  <si>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</si>
  <si>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</si>
  <si>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</si>
  <si>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</si>
  <si>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</si>
  <si>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</si>
  <si>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</si>
  <si>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</si>
  <si>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</si>
  <si>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</si>
  <si>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</si>
  <si>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</si>
  <si>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</si>
  <si>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</si>
  <si>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</si>
  <si>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</si>
  <si>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</si>
  <si>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</si>
  <si>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</si>
  <si>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</si>
  <si>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</si>
  <si>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</si>
  <si>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</si>
  <si>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</si>
  <si>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</si>
  <si>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</si>
  <si>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</si>
  <si>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</si>
  <si>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</si>
  <si>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</si>
  <si>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</si>
  <si>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</si>
  <si>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</si>
  <si>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</si>
  <si>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</si>
  <si>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</si>
  <si>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</si>
  <si>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</si>
  <si>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</si>
  <si>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</si>
  <si>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</si>
  <si>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</si>
  <si>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</si>
  <si>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</si>
  <si>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</si>
  <si>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</si>
  <si>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</si>
  <si>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</si>
  <si>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</si>
  <si>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</si>
  <si>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</si>
  <si>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</si>
  <si>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</si>
  <si>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</si>
  <si>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</si>
  <si>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</si>
  <si>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</si>
  <si>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</si>
  <si>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</si>
  <si>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</si>
  <si>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</si>
  <si>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</si>
  <si>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</si>
  <si>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</si>
  <si>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</si>
  <si>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</si>
  <si>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</si>
  <si>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</si>
  <si>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</si>
  <si>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</si>
  <si>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</si>
  <si>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</si>
  <si>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</si>
  <si>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</si>
  <si>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</si>
  <si>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</si>
  <si>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</si>
  <si>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</si>
  <si>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</si>
  <si>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</si>
  <si>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</si>
  <si>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</si>
  <si>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</si>
  <si>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</si>
  <si>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</si>
  <si>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</si>
  <si>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</si>
  <si>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</si>
  <si>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</si>
  <si>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</si>
  <si>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</si>
  <si>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</si>
  <si>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</si>
  <si>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</si>
  <si>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</si>
  <si>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</si>
  <si>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</si>
  <si>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</si>
  <si>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</si>
  <si>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</si>
  <si>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</si>
  <si>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</si>
  <si>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</si>
  <si>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</si>
  <si>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</si>
  <si>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</si>
  <si>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</si>
  <si>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</si>
  <si>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</si>
  <si>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</si>
  <si>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</si>
  <si>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</si>
  <si>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</si>
  <si>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</si>
  <si>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</si>
  <si>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</si>
  <si>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</si>
  <si>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</si>
  <si>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</si>
  <si>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</si>
  <si>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</si>
  <si>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</si>
  <si>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</si>
  <si>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</si>
  <si>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</si>
  <si>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</si>
  <si>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</si>
  <si>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</si>
  <si>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</si>
  <si>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</si>
  <si>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</si>
  <si>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</si>
  <si>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</si>
  <si>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</si>
  <si>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</si>
  <si>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</si>
  <si>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</si>
  <si>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</si>
  <si>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</si>
  <si>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</si>
  <si>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</si>
  <si>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</si>
  <si>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</si>
  <si>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</si>
  <si>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</si>
  <si>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</si>
  <si>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</si>
  <si>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</si>
  <si>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</si>
  <si>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</si>
  <si>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</si>
  <si>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</si>
  <si>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</si>
  <si>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</si>
  <si>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</si>
  <si>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</si>
  <si>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</si>
  <si>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</si>
  <si>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</si>
  <si>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</si>
  <si>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</si>
  <si>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</si>
  <si>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</si>
  <si>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</si>
  <si>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</si>
  <si>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</si>
  <si>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</si>
  <si>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</si>
  <si>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</si>
  <si>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</si>
  <si>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</si>
  <si>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</si>
  <si>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</si>
  <si>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</si>
  <si>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</si>
  <si>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</si>
  <si>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</si>
  <si>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</si>
  <si>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</si>
  <si>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</si>
  <si>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</si>
  <si>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</si>
  <si>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</si>
  <si>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</si>
  <si>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</si>
  <si>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</si>
  <si>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</si>
  <si>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</si>
  <si>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</si>
  <si>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</si>
  <si>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</si>
  <si>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</si>
  <si>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</si>
  <si>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</si>
  <si>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</si>
  <si>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</si>
  <si>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</si>
  <si>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</si>
  <si>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</si>
  <si>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</si>
  <si>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</si>
  <si>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</si>
  <si>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</si>
  <si>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</si>
  <si>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</si>
  <si>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</si>
  <si>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</si>
  <si>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</si>
  <si>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</si>
  <si>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</si>
  <si>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</si>
  <si>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</si>
  <si>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</si>
  <si>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</si>
  <si>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</si>
  <si>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</si>
  <si>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</si>
  <si>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</si>
  <si>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</si>
  <si>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</si>
  <si>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</si>
  <si>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</si>
  <si>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</si>
  <si>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</si>
  <si>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</si>
  <si>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</si>
  <si>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</si>
  <si>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</si>
  <si>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</si>
  <si>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</si>
  <si>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</si>
  <si>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</si>
  <si>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</si>
  <si>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</si>
  <si>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</si>
  <si>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</si>
  <si>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</si>
  <si>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</si>
  <si>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</si>
  <si>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</si>
  <si>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</si>
  <si>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</si>
  <si>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</si>
  <si>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</si>
  <si>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</si>
  <si>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</si>
  <si>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</si>
  <si>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</si>
  <si>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</si>
  <si>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</si>
  <si>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</si>
  <si>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</si>
  <si>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</si>
  <si>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</si>
  <si>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</si>
  <si>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</si>
  <si>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</si>
  <si>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</si>
  <si>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</si>
  <si>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</si>
  <si>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</si>
  <si>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</si>
  <si>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</si>
  <si>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</si>
  <si>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</si>
  <si>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</si>
  <si>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</si>
  <si>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</si>
  <si>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</si>
  <si>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</si>
  <si>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</si>
  <si>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</si>
  <si>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</si>
  <si>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</si>
  <si>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</si>
  <si>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</si>
  <si>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</si>
  <si>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</si>
  <si>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</si>
  <si>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</si>
  <si>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</si>
  <si>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</si>
  <si>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</si>
  <si>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</si>
  <si>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</si>
  <si>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</si>
  <si>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</si>
  <si>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</si>
  <si>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</si>
  <si>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</si>
  <si>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</si>
  <si>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</si>
  <si>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</si>
  <si>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</si>
  <si>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</si>
  <si>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</si>
  <si>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</si>
  <si>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</si>
  <si>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</si>
  <si>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</si>
  <si>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</si>
  <si>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</si>
  <si>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</si>
  <si>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</si>
  <si>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</si>
  <si>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</si>
  <si>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</si>
  <si>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</si>
  <si>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</si>
  <si>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</si>
  <si>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</si>
  <si>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</si>
  <si>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</si>
  <si>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</si>
  <si>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</si>
  <si>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</si>
  <si>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</si>
  <si>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</si>
  <si>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</si>
  <si>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</si>
  <si>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</si>
  <si>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</si>
  <si>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</si>
  <si>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</si>
  <si>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</si>
  <si>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</si>
  <si>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</si>
  <si>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</si>
  <si>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</si>
  <si>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</si>
  <si>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</si>
  <si>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</si>
  <si>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</si>
  <si>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</si>
  <si>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</si>
  <si>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</si>
  <si>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</si>
  <si>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</si>
  <si>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</si>
  <si>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</si>
  <si>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</si>
  <si>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</si>
  <si>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</si>
  <si>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</si>
  <si>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</si>
  <si>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</si>
  <si>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</si>
  <si>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</si>
  <si>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</si>
  <si>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</si>
  <si>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</si>
  <si>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</si>
  <si>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</si>
  <si>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</si>
  <si>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</si>
  <si>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</si>
  <si>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</si>
  <si>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</si>
  <si>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</si>
  <si>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</si>
  <si>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</si>
  <si>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</si>
  <si>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</si>
  <si>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</si>
  <si>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</si>
  <si>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</si>
  <si>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</si>
  <si>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</si>
  <si>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</si>
  <si>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</si>
  <si>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</si>
  <si>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</si>
  <si>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</si>
  <si>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</si>
  <si>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</si>
  <si>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</si>
  <si>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</si>
  <si>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</si>
  <si>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</si>
  <si>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</si>
  <si>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</si>
  <si>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</si>
  <si>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</si>
  <si>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</si>
  <si>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</si>
  <si>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</si>
  <si>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</si>
  <si>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</si>
  <si>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</si>
  <si>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</si>
  <si>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</si>
  <si>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</si>
  <si>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</si>
  <si>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</si>
  <si>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</si>
  <si>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</si>
  <si>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</si>
  <si>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</si>
  <si>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</si>
  <si>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</si>
  <si>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</si>
  <si>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</si>
  <si>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</si>
  <si>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</si>
  <si>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</si>
  <si>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</si>
  <si>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</si>
  <si>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</si>
  <si>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</si>
  <si>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</si>
  <si>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</si>
  <si>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</si>
  <si>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</si>
  <si>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</si>
  <si>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</si>
  <si>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</si>
  <si>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</si>
  <si>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</si>
  <si>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</si>
  <si>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</si>
  <si>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</si>
  <si>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</si>
  <si>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</si>
  <si>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</si>
  <si>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</si>
  <si>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</si>
  <si>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</si>
  <si>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</si>
  <si>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</si>
  <si>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</si>
  <si>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</si>
  <si>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</si>
  <si>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</si>
  <si>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</si>
  <si>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</si>
  <si>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</si>
  <si>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</si>
  <si>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</si>
  <si>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</si>
  <si>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</si>
  <si>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</si>
  <si>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</si>
  <si>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</si>
  <si>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</si>
  <si>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</si>
  <si>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</si>
  <si>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</si>
  <si>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</si>
  <si>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</si>
  <si>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</si>
  <si>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</si>
  <si>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</si>
  <si>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</si>
  <si>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</si>
  <si>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</si>
  <si>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</si>
  <si>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</si>
  <si>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</si>
  <si>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</si>
  <si>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</si>
  <si>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</si>
  <si>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</si>
  <si>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</si>
  <si>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</si>
  <si>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</si>
  <si>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</si>
  <si>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</si>
  <si>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</si>
  <si>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</si>
  <si>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</si>
  <si>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</si>
  <si>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</si>
  <si>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</si>
  <si>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</si>
  <si>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</si>
  <si>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</si>
  <si>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</si>
  <si>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</si>
  <si>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</si>
  <si>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</si>
  <si>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</si>
  <si>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</si>
  <si>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</si>
  <si>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</si>
  <si>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</si>
  <si>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</si>
  <si>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</si>
  <si>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</si>
  <si>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</si>
  <si>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</si>
  <si>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</si>
  <si>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</si>
  <si>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</si>
  <si>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</si>
  <si>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</si>
  <si>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</si>
  <si>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</si>
  <si>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</si>
  <si>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</si>
  <si>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</si>
  <si>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</si>
  <si>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</si>
  <si>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</si>
  <si>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</si>
  <si>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</si>
  <si>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</si>
  <si>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</si>
  <si>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</si>
  <si>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</si>
  <si>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</si>
  <si>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</si>
  <si>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</si>
  <si>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</si>
  <si>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</si>
  <si>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</si>
  <si>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</si>
  <si>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</si>
  <si>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</si>
  <si>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</si>
  <si>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</si>
  <si>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</si>
  <si>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</si>
  <si>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</si>
  <si>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</si>
  <si>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</si>
  <si>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</si>
  <si>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</si>
  <si>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</si>
  <si>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</si>
  <si>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</si>
  <si>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</si>
  <si>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</si>
  <si>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</si>
  <si>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</si>
  <si>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</si>
  <si>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</si>
  <si>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</si>
  <si>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</si>
  <si>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</si>
  <si>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</si>
  <si>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</si>
  <si>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</si>
  <si>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</si>
  <si>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</si>
  <si>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</si>
  <si>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</si>
  <si>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</si>
  <si>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</si>
  <si>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</si>
  <si>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</si>
  <si>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</si>
  <si>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</si>
  <si>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</si>
  <si>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</si>
  <si>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</si>
  <si>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</si>
  <si>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</si>
  <si>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</si>
  <si>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</si>
  <si>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</si>
  <si>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</si>
  <si>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</si>
  <si>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</si>
  <si>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</si>
  <si>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</si>
  <si>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</si>
  <si>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</si>
  <si>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</si>
  <si>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</si>
  <si>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</si>
  <si>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</si>
  <si>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</si>
  <si>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</si>
  <si>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</si>
  <si>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</si>
  <si>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</si>
  <si>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</si>
  <si>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</si>
  <si>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</si>
  <si>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</si>
  <si>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</si>
  <si>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</si>
  <si>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</si>
  <si>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</si>
  <si>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</si>
  <si>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</si>
  <si>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</si>
  <si>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</si>
  <si>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</si>
  <si>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</si>
  <si>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</si>
  <si>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</si>
  <si>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</si>
  <si>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</si>
  <si>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</si>
  <si>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</si>
  <si>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</si>
  <si>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</si>
  <si>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</si>
  <si>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</si>
  <si>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</si>
  <si>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</si>
  <si>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</si>
  <si>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</si>
  <si>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</si>
  <si>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</si>
  <si>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</si>
  <si>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</si>
  <si>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</si>
  <si>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</si>
  <si>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</si>
  <si>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</si>
  <si>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</si>
  <si>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</si>
  <si>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</si>
  <si>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</si>
  <si>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</si>
  <si>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</si>
  <si>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</si>
  <si>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</si>
  <si>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</si>
  <si>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</si>
  <si>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</si>
  <si>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</si>
  <si>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</si>
  <si>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</si>
  <si>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</si>
  <si>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</si>
  <si>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</si>
  <si>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</si>
  <si>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</si>
  <si>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</si>
  <si>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</si>
  <si>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</si>
  <si>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</si>
  <si>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</si>
  <si>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</si>
  <si>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</si>
  <si>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</si>
  <si>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</si>
  <si>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</si>
  <si>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</si>
  <si>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</si>
  <si>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</si>
  <si>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</si>
  <si>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</si>
  <si>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</si>
  <si>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</si>
  <si>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</si>
  <si>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</si>
  <si>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</si>
  <si>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</si>
  <si>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</si>
  <si>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</si>
  <si>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</si>
  <si>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</si>
  <si>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</si>
  <si>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</si>
  <si>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</si>
  <si>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</si>
  <si>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</si>
  <si>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</si>
  <si>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</si>
  <si>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</si>
  <si>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</si>
  <si>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</si>
  <si>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</si>
  <si>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</si>
  <si>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</si>
  <si>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</si>
  <si>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</si>
  <si>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</si>
  <si>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</si>
  <si>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</si>
  <si>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</si>
  <si>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</si>
  <si>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</si>
  <si>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</si>
  <si>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</si>
  <si>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</si>
  <si>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</si>
  <si>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</si>
  <si>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</si>
  <si>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</si>
  <si>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</si>
  <si>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</si>
  <si>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</si>
  <si>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</si>
  <si>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</si>
  <si>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</si>
  <si>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</si>
  <si>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</si>
  <si>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</si>
  <si>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</si>
  <si>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</si>
  <si>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</si>
  <si>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</si>
  <si>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</si>
  <si>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</si>
  <si>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</si>
  <si>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</si>
  <si>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</si>
  <si>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</si>
  <si>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</si>
  <si>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</si>
  <si>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</si>
  <si>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</si>
  <si>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</si>
  <si>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</si>
  <si>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</si>
  <si>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</si>
  <si>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</si>
  <si>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</si>
  <si>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</si>
  <si>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</si>
  <si>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</si>
  <si>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</si>
  <si>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</si>
  <si>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</si>
  <si>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</si>
  <si>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</si>
  <si>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</si>
  <si>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</si>
  <si>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</si>
  <si>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</si>
  <si>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</si>
  <si>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</si>
  <si>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</si>
  <si>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</si>
  <si>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</si>
  <si>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</si>
  <si>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</si>
  <si>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</si>
  <si>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</si>
  <si>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</si>
  <si>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</si>
  <si>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</si>
  <si>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</si>
  <si>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</si>
  <si>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</si>
  <si>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</si>
  <si>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</si>
  <si>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</si>
  <si>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</si>
  <si>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</si>
  <si>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</si>
  <si>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</si>
  <si>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</si>
  <si>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</si>
  <si>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</si>
  <si>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</si>
  <si>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</si>
  <si>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</si>
  <si>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</si>
  <si>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</si>
  <si>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</si>
  <si>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</si>
  <si>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</si>
  <si>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</si>
  <si>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</si>
  <si>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</si>
  <si>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</si>
  <si>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</si>
  <si>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</si>
  <si>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</si>
  <si>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</si>
  <si>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</si>
  <si>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</si>
  <si>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</si>
  <si>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</si>
  <si>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</si>
  <si>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</si>
  <si>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</si>
  <si>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</si>
  <si>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</si>
  <si>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</si>
  <si>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</si>
  <si>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</si>
  <si>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</si>
  <si>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</si>
  <si>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</si>
  <si>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</si>
  <si>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</si>
  <si>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</si>
  <si>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</si>
  <si>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</si>
  <si>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</si>
  <si>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</si>
  <si>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</si>
  <si>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</si>
  <si>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</si>
  <si>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</si>
  <si>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</si>
  <si>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</si>
  <si>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</si>
  <si>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</si>
  <si>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</si>
  <si>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</si>
  <si>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</si>
  <si>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</si>
  <si>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</si>
  <si>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</si>
  <si>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</si>
  <si>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</si>
  <si>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</si>
  <si>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</si>
  <si>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</si>
  <si>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</si>
  <si>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</si>
  <si>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</si>
  <si>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</si>
  <si>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</si>
  <si>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</si>
  <si>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</si>
  <si>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</si>
  <si>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</si>
  <si>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</si>
  <si>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</si>
  <si>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</si>
  <si>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</si>
  <si>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</si>
  <si>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</si>
  <si>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</si>
  <si>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</si>
  <si>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</si>
  <si>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</si>
  <si>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</si>
  <si>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</si>
  <si>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</si>
  <si>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</si>
  <si>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</si>
  <si>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</si>
  <si>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</si>
  <si>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</si>
  <si>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</si>
  <si>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</si>
  <si>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</si>
  <si>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</si>
  <si>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</si>
  <si>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</si>
  <si>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</si>
  <si>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</si>
  <si>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</si>
  <si>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</si>
  <si>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</si>
  <si>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</si>
  <si>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</si>
  <si>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</si>
  <si>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</si>
  <si>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</si>
  <si>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</si>
  <si>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</si>
  <si>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</si>
  <si>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</si>
  <si>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</si>
  <si>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</si>
  <si>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</si>
  <si>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</si>
  <si>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</si>
  <si>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</si>
  <si>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</si>
  <si>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</si>
  <si>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</si>
  <si>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</si>
  <si>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</si>
  <si>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</si>
  <si>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</si>
  <si>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</si>
  <si>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</si>
  <si>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</si>
  <si>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</si>
  <si>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</si>
  <si>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</si>
  <si>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</si>
  <si>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</si>
  <si>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</si>
  <si>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</si>
  <si>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</si>
  <si>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</si>
  <si>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</si>
  <si>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</si>
  <si>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</si>
  <si>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</si>
  <si>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</si>
  <si>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</si>
  <si>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</si>
  <si>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</si>
  <si>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</si>
  <si>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</si>
  <si>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</si>
  <si>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</si>
  <si>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</si>
  <si>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</si>
  <si>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</si>
  <si>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</si>
  <si>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</si>
  <si>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</si>
  <si>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</si>
  <si>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</si>
  <si>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</si>
  <si>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</si>
  <si>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</si>
  <si>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</si>
  <si>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</si>
  <si>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</si>
  <si>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</si>
  <si>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</si>
  <si>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</si>
  <si>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</si>
  <si>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</si>
  <si>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</si>
  <si>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</si>
  <si>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</si>
  <si>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</si>
  <si>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</si>
  <si>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</si>
  <si>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</si>
  <si>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</si>
  <si>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</si>
  <si>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</si>
  <si>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</si>
  <si>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</si>
  <si>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</si>
  <si>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</si>
  <si>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</si>
  <si>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</si>
  <si>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</si>
  <si>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</si>
  <si>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</si>
  <si>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</si>
  <si>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</si>
  <si>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</si>
  <si>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</si>
  <si>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</si>
  <si>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</si>
  <si>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</si>
  <si>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</si>
  <si>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</si>
  <si>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</si>
  <si>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</si>
  <si>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</si>
  <si>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</si>
  <si>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</si>
  <si>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</si>
  <si>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</si>
  <si>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</si>
  <si>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</si>
  <si>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</si>
  <si>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</si>
  <si>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</si>
  <si>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</si>
  <si>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</si>
  <si>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</si>
  <si>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</si>
  <si>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</si>
  <si>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</si>
  <si>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</si>
  <si>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</si>
  <si>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</si>
  <si>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</si>
  <si>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</si>
  <si>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</si>
  <si>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</si>
  <si>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</si>
  <si>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</si>
  <si>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</si>
  <si>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</si>
  <si>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</si>
  <si>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</si>
  <si>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</si>
  <si>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</si>
  <si>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</si>
  <si>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</si>
  <si>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</si>
  <si>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</si>
  <si>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</si>
  <si>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</si>
  <si>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</si>
  <si>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</si>
  <si>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</si>
  <si>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</si>
  <si>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</si>
  <si>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</si>
  <si>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</si>
  <si>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</si>
  <si>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</si>
  <si>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</si>
  <si>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</si>
  <si>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</si>
  <si>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</si>
  <si>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</si>
  <si>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</si>
  <si>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</si>
  <si>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</si>
  <si>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</si>
  <si>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</si>
  <si>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</si>
  <si>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</si>
  <si>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</si>
  <si>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</si>
  <si>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</si>
  <si>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</si>
  <si>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</si>
  <si>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</si>
  <si>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</si>
  <si>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</si>
  <si>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</si>
  <si>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</si>
  <si>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</si>
  <si>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</si>
  <si>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</si>
  <si>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</si>
  <si>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</si>
  <si>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</si>
  <si>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</si>
  <si>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</si>
  <si>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</si>
  <si>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</si>
  <si>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</si>
  <si>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</si>
  <si>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</si>
  <si>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</si>
  <si>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</si>
  <si>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</si>
  <si>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</si>
  <si>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</si>
  <si>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</si>
  <si>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</si>
  <si>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</si>
  <si>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</si>
  <si>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</si>
  <si>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</si>
  <si>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</si>
  <si>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</si>
  <si>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</si>
  <si>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</si>
  <si>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</si>
  <si>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</si>
  <si>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</si>
  <si>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</si>
  <si>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</si>
  <si>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</si>
  <si>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</si>
  <si>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</si>
  <si>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</si>
  <si>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</si>
  <si>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</si>
  <si>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</si>
  <si>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</si>
  <si>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</si>
  <si>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</si>
  <si>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</si>
  <si>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</si>
  <si>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</si>
  <si>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</si>
  <si>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</si>
  <si>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</si>
  <si>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</si>
  <si>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</si>
  <si>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</si>
  <si>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</si>
  <si>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</si>
  <si>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</si>
  <si>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</si>
  <si>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</si>
  <si>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</si>
  <si>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</si>
  <si>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</si>
  <si>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</si>
  <si>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</si>
  <si>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</si>
  <si>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</si>
  <si>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</si>
  <si>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</si>
  <si>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</si>
  <si>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</si>
  <si>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</si>
  <si>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</si>
  <si>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</si>
  <si>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</si>
  <si>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</si>
  <si>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</si>
  <si>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</si>
  <si>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</si>
  <si>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</si>
  <si>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</si>
  <si>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</si>
  <si>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</si>
  <si>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</si>
  <si>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</si>
  <si>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</si>
  <si>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</si>
  <si>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</si>
  <si>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</si>
  <si>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</si>
  <si>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</si>
  <si>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</si>
  <si>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</si>
  <si>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</si>
  <si>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</si>
  <si>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</si>
  <si>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</si>
  <si>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</si>
  <si>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</si>
  <si>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</si>
  <si>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</si>
  <si>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</si>
  <si>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</si>
  <si>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</si>
  <si>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</si>
  <si>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</si>
  <si>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</si>
  <si>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</si>
  <si>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</si>
  <si>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</si>
  <si>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</si>
  <si>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</si>
  <si>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</si>
  <si>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</si>
  <si>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</si>
  <si>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</si>
  <si>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</si>
  <si>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</si>
  <si>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</si>
  <si>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</si>
  <si>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</si>
  <si>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</si>
  <si>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</si>
  <si>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</si>
  <si>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</si>
  <si>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</si>
  <si>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</si>
  <si>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</si>
  <si>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</si>
  <si>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</si>
  <si>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</si>
  <si>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</si>
  <si>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</si>
  <si>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</si>
  <si>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</si>
  <si>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</si>
  <si>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</si>
  <si>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</si>
  <si>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</si>
  <si>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</si>
  <si>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</si>
  <si>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</si>
  <si>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</si>
  <si>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</si>
  <si>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</si>
  <si>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</si>
  <si>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</si>
  <si>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</si>
  <si>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</si>
  <si>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</si>
  <si>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</si>
  <si>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</si>
  <si>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</si>
  <si>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</si>
  <si>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</si>
  <si>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</si>
  <si>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</si>
  <si>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</si>
  <si>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</si>
  <si>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</si>
  <si>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</si>
  <si>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</si>
  <si>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</si>
  <si>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</si>
  <si>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</si>
  <si>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</si>
  <si>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</si>
  <si>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</si>
  <si>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</si>
  <si>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</si>
  <si>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</si>
  <si>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</si>
  <si>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</si>
  <si>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</si>
  <si>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</si>
  <si>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</si>
  <si>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</si>
  <si>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</si>
  <si>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</si>
  <si>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</si>
  <si>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</si>
  <si>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</si>
  <si>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</si>
  <si>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</si>
  <si>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</si>
  <si>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</si>
  <si>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</si>
  <si>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</si>
  <si>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</si>
  <si>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</si>
  <si>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</si>
  <si>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</si>
  <si>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</si>
  <si>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</si>
  <si>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</si>
  <si>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</si>
  <si>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</si>
  <si>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</si>
  <si>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</si>
  <si>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</si>
  <si>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</si>
  <si>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</si>
  <si>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</si>
  <si>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</si>
  <si>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</si>
  <si>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</si>
  <si>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</si>
  <si>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</si>
  <si>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</si>
  <si>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</si>
  <si>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</si>
  <si>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</si>
  <si>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</si>
  <si>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</si>
  <si>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</si>
  <si>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</si>
  <si>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</si>
  <si>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</si>
  <si>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</si>
  <si>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</si>
  <si>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</si>
  <si>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</si>
  <si>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</si>
  <si>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</si>
  <si>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</si>
  <si>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</si>
  <si>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</si>
  <si>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</si>
  <si>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</si>
  <si>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</si>
  <si>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</si>
  <si>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</si>
  <si>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</si>
  <si>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</si>
  <si>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</si>
  <si>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</si>
  <si>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</si>
  <si>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</si>
  <si>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</si>
  <si>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</si>
  <si>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</si>
  <si>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</si>
  <si>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</si>
  <si>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</si>
  <si>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</si>
  <si>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</si>
  <si>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</si>
  <si>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</si>
  <si>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</si>
  <si>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</si>
  <si>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</si>
  <si>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</si>
  <si>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</si>
  <si>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</si>
  <si>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</si>
  <si>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</si>
  <si>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</si>
  <si>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</si>
  <si>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</si>
  <si>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</si>
  <si>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</si>
  <si>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</si>
  <si>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</si>
  <si>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</si>
  <si>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</si>
  <si>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</si>
  <si>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</si>
  <si>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</si>
  <si>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</si>
  <si>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</si>
  <si>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</si>
  <si>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</si>
  <si>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</si>
  <si>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</si>
  <si>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</si>
  <si>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</si>
  <si>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</si>
  <si>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</si>
  <si>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</si>
  <si>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</si>
  <si>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</si>
  <si>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</si>
  <si>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</si>
  <si>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</si>
  <si>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</si>
  <si>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</si>
  <si>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</si>
  <si>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</si>
  <si>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</si>
  <si>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</si>
  <si>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</si>
  <si>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</si>
  <si>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</si>
  <si>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</si>
  <si>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</si>
  <si>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</si>
  <si>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</si>
  <si>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</si>
  <si>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</si>
  <si>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</si>
  <si>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</si>
  <si>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</si>
  <si>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</si>
  <si>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</si>
  <si>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</si>
  <si>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</si>
  <si>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</si>
  <si>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</si>
  <si>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</si>
  <si>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</si>
  <si>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</si>
  <si>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</si>
  <si>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</si>
  <si>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</si>
  <si>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</si>
  <si>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</si>
  <si>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</si>
  <si>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</si>
  <si>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</si>
  <si>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</si>
  <si>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</si>
  <si>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</si>
  <si>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</si>
  <si>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</si>
  <si>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</si>
  <si>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</si>
  <si>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</si>
  <si>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</si>
  <si>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</si>
  <si>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</si>
  <si>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</si>
  <si>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</si>
  <si>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</si>
  <si>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</si>
  <si>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</si>
  <si>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</si>
  <si>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</si>
  <si>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</si>
  <si>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</si>
  <si>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</si>
  <si>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</si>
  <si>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</si>
  <si>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</si>
  <si>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</si>
  <si>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</si>
  <si>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</si>
  <si>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</si>
  <si>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</si>
  <si>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</si>
  <si>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</si>
  <si>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</si>
  <si>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</si>
  <si>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</si>
  <si>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</si>
  <si>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</si>
  <si>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</si>
  <si>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</si>
  <si>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</si>
  <si>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</si>
  <si>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</si>
  <si>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</si>
  <si>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</si>
  <si>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</si>
  <si>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</si>
  <si>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</si>
  <si>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</si>
  <si>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</si>
  <si>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</si>
  <si>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</si>
  <si>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</si>
  <si>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</si>
  <si>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</si>
  <si>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</si>
  <si>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</si>
  <si>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</si>
  <si>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</si>
  <si>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</si>
  <si>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</si>
  <si>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</si>
  <si>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</si>
  <si>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</si>
  <si>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</si>
  <si>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</si>
  <si>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</si>
  <si>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</si>
  <si>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</si>
  <si>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</si>
  <si>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</si>
  <si>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</si>
  <si>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</si>
  <si>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</si>
  <si>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</si>
  <si>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</si>
  <si>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</si>
  <si>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</si>
  <si>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</si>
  <si>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</si>
  <si>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</si>
  <si>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</si>
  <si>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</si>
  <si>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</si>
  <si>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</si>
  <si>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</si>
  <si>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</si>
  <si>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</si>
  <si>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</si>
  <si>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</si>
  <si>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</si>
  <si>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</si>
  <si>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</si>
  <si>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</si>
  <si>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</si>
  <si>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</si>
  <si>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</si>
  <si>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</si>
  <si>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</si>
  <si>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</si>
  <si>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</si>
  <si>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</si>
  <si>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</si>
  <si>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</si>
  <si>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</si>
  <si>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</si>
  <si>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</si>
  <si>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</si>
  <si>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</si>
  <si>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</si>
  <si>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</si>
  <si>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</si>
  <si>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</si>
  <si>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</si>
  <si>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</si>
  <si>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</si>
  <si>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</si>
  <si>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</si>
  <si>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</si>
  <si>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</si>
  <si>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</si>
  <si>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</si>
  <si>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</si>
  <si>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</si>
  <si>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</si>
  <si>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</si>
  <si>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</si>
  <si>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</si>
  <si>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</si>
  <si>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</si>
  <si>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</si>
  <si>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</si>
  <si>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</si>
  <si>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</si>
  <si>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</si>
  <si>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</si>
  <si>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</si>
  <si>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</si>
  <si>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</si>
  <si>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</si>
  <si>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</si>
  <si>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</si>
  <si>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</si>
  <si>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</si>
  <si>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</si>
  <si>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</si>
  <si>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</si>
  <si>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</si>
  <si>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</si>
  <si>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</si>
  <si>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</si>
  <si>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</si>
  <si>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</si>
  <si>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</si>
  <si>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</si>
  <si>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</si>
  <si>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</si>
  <si>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</si>
  <si>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</si>
  <si>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</si>
  <si>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</si>
  <si>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</si>
  <si>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</si>
  <si>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</si>
  <si>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</si>
  <si>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</si>
  <si>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</si>
  <si>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</si>
  <si>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</si>
  <si>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</si>
  <si>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</si>
  <si>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</si>
  <si>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</si>
  <si>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</si>
  <si>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</si>
  <si>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</si>
  <si>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</si>
  <si>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</si>
  <si>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</si>
  <si>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</si>
  <si>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</si>
  <si>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</si>
  <si>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</si>
  <si>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</si>
  <si>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</si>
  <si>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</si>
  <si>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</si>
  <si>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</si>
  <si>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</si>
  <si>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</si>
  <si>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</si>
  <si>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</si>
  <si>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</si>
  <si>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</si>
  <si>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</si>
  <si>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</si>
  <si>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</si>
  <si>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</si>
  <si>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</si>
  <si>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</si>
  <si>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</si>
  <si>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</si>
  <si>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</si>
  <si>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</si>
  <si>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</si>
  <si>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</si>
  <si>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</si>
  <si>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</si>
  <si>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</si>
  <si>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</si>
  <si>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</si>
  <si>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</si>
  <si>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</si>
  <si>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</si>
  <si>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</si>
  <si>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</si>
  <si>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</si>
  <si>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</si>
  <si>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</si>
  <si>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</si>
  <si>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</si>
  <si>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</si>
  <si>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</si>
  <si>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</si>
  <si>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</si>
  <si>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</si>
  <si>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</si>
  <si>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</si>
  <si>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</si>
  <si>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</si>
  <si>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</si>
  <si>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</si>
  <si>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</si>
  <si>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</si>
  <si>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</si>
  <si>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</si>
  <si>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</si>
  <si>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</si>
  <si>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</si>
  <si>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</si>
  <si>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</si>
  <si>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</si>
  <si>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</si>
  <si>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</si>
  <si>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</si>
  <si>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</si>
  <si>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</si>
  <si>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</si>
  <si>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</si>
  <si>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</si>
  <si>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</si>
  <si>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</si>
  <si>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</si>
  <si>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</si>
  <si>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</si>
  <si>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</si>
  <si>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</si>
  <si>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</si>
  <si>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</si>
  <si>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</si>
  <si>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</si>
  <si>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</si>
  <si>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</si>
  <si>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</si>
  <si>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</si>
  <si>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</si>
  <si>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</si>
  <si>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</si>
  <si>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</si>
  <si>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</si>
  <si>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</si>
  <si>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</si>
  <si>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</si>
  <si>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</si>
  <si>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</si>
  <si>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</si>
  <si>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</si>
  <si>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</si>
  <si>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</si>
  <si>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</si>
  <si>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</si>
  <si>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</si>
  <si>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</si>
  <si>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</si>
  <si>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</si>
  <si>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</si>
  <si>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</si>
  <si>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</si>
  <si>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</si>
  <si>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</si>
  <si>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</si>
  <si>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</si>
  <si>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</si>
  <si>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</si>
  <si>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</si>
  <si>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</si>
  <si>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</si>
  <si>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</si>
  <si>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</si>
  <si>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</si>
  <si>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</si>
  <si>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</si>
  <si>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</si>
  <si>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</si>
  <si>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</si>
  <si>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</si>
  <si>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</si>
  <si>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</si>
  <si>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</si>
  <si>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</si>
  <si>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</si>
  <si>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</si>
  <si>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</si>
  <si>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</si>
  <si>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</si>
  <si>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</si>
  <si>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</si>
  <si>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</si>
  <si>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</si>
  <si>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</si>
  <si>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</si>
  <si>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</si>
  <si>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</si>
  <si>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</si>
  <si>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</si>
  <si>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</si>
  <si>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</si>
  <si>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</si>
  <si>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</si>
  <si>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</si>
  <si>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</si>
  <si>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</si>
  <si>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</si>
  <si>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</si>
  <si>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</si>
  <si>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</si>
  <si>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</si>
  <si>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</si>
  <si>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</si>
  <si>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</si>
  <si>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</si>
  <si>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</si>
  <si>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</si>
  <si>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</si>
  <si>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</si>
  <si>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</si>
  <si>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</si>
  <si>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</si>
  <si>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</si>
  <si>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</si>
  <si>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</si>
  <si>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</si>
  <si>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</si>
  <si>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</si>
  <si>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</si>
  <si>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</si>
  <si>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</si>
  <si>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</si>
  <si>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</si>
  <si>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</si>
  <si>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</si>
  <si>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</si>
  <si>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</si>
  <si>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</si>
  <si>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</si>
  <si>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</si>
  <si>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</si>
  <si>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</si>
  <si>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</si>
  <si>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</si>
  <si>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</si>
  <si>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</si>
  <si>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</si>
  <si>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</si>
  <si>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</si>
  <si>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</si>
  <si>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</si>
  <si>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</si>
  <si>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</si>
  <si>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</si>
  <si>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</si>
  <si>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</si>
  <si>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</si>
  <si>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</si>
  <si>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</si>
  <si>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</si>
  <si>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</si>
  <si>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</si>
  <si>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</si>
  <si>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</si>
  <si>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</si>
  <si>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</si>
  <si>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</si>
  <si>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</si>
  <si>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</si>
  <si>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</si>
  <si>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</si>
  <si>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</si>
  <si>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</si>
  <si>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</si>
  <si>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</si>
  <si>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</si>
  <si>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</si>
  <si>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</si>
  <si>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</si>
  <si>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</si>
  <si>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</si>
  <si>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</si>
  <si>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</si>
  <si>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</si>
  <si>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</si>
  <si>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</si>
  <si>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</si>
  <si>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</si>
  <si>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</si>
  <si>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</si>
  <si>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</si>
  <si>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</si>
  <si>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</si>
  <si>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</si>
  <si>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</si>
  <si>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</si>
  <si>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</si>
  <si>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</si>
  <si>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</si>
  <si>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</si>
  <si>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</si>
  <si>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</si>
  <si>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</si>
  <si>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</si>
  <si>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</si>
  <si>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</si>
  <si>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</si>
  <si>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</si>
  <si>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</si>
  <si>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</si>
  <si>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</si>
  <si>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</si>
  <si>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</si>
  <si>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</si>
  <si>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</si>
  <si>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</si>
  <si>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</si>
  <si>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</si>
  <si>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</si>
  <si>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</si>
  <si>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</si>
  <si>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</si>
  <si>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</si>
  <si>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</si>
  <si>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</si>
  <si>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</si>
  <si>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</si>
  <si>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</si>
  <si>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</si>
  <si>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</si>
  <si>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</si>
  <si>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</si>
  <si>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</si>
  <si>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</si>
  <si>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</si>
  <si>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</si>
  <si>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</si>
  <si>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</si>
  <si>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</si>
  <si>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</si>
  <si>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</si>
  <si>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</si>
  <si>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</si>
  <si>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</si>
  <si>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</si>
  <si>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</si>
  <si>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</si>
  <si>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</si>
  <si>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</si>
  <si>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</si>
  <si>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</si>
  <si>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</si>
  <si>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</si>
  <si>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</si>
  <si>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</si>
  <si>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</si>
  <si>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</si>
  <si>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</si>
  <si>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</si>
  <si>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</si>
  <si>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</si>
  <si>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</si>
  <si>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</si>
  <si>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</si>
  <si>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</si>
  <si>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</si>
  <si>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</si>
  <si>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</si>
  <si>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</si>
  <si>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</si>
  <si>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</si>
  <si>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</si>
  <si>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</si>
  <si>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</si>
  <si>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</si>
  <si>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</si>
  <si>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</si>
  <si>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</si>
  <si>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</si>
  <si>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</si>
  <si>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</si>
  <si>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</si>
  <si>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</si>
  <si>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</si>
  <si>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</si>
  <si>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</si>
  <si>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</si>
  <si>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</si>
  <si>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</si>
  <si>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</si>
  <si>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</si>
  <si>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</si>
  <si>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</si>
  <si>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</si>
  <si>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</si>
  <si>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</si>
  <si>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</si>
  <si>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</si>
  <si>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</si>
  <si>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</si>
  <si>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</si>
  <si>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</si>
  <si>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</si>
  <si>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</si>
  <si>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</si>
  <si>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</si>
  <si>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</si>
  <si>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</si>
  <si>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</si>
  <si>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</si>
  <si>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</si>
  <si>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</si>
  <si>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</si>
  <si>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</si>
  <si>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</si>
  <si>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</si>
  <si>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</si>
  <si>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</si>
  <si>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</si>
  <si>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</si>
  <si>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</si>
  <si>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</si>
  <si>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</si>
  <si>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</si>
  <si>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</si>
  <si>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</si>
  <si>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</si>
  <si>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</si>
  <si>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</si>
  <si>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</si>
  <si>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</si>
  <si>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</si>
  <si>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</si>
  <si>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</si>
  <si>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</si>
  <si>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</si>
  <si>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</si>
  <si>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</si>
  <si>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</si>
  <si>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</si>
  <si>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</si>
  <si>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</si>
  <si>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</si>
  <si>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</si>
  <si>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</si>
  <si>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</si>
  <si>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</si>
  <si>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</si>
  <si>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</si>
  <si>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</si>
  <si>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</si>
  <si>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</si>
  <si>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</si>
  <si>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</si>
  <si>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</si>
  <si>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</si>
  <si>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</si>
  <si>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</si>
  <si>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</si>
  <si>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</si>
  <si>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</si>
  <si>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</si>
  <si>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</si>
  <si>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</si>
  <si>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</si>
  <si>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</si>
  <si>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</si>
  <si>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</si>
  <si>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</si>
  <si>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</si>
  <si>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</si>
  <si>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</si>
  <si>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</si>
  <si>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</si>
  <si>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</si>
  <si>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</si>
  <si>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</si>
  <si>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</si>
  <si>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</si>
  <si>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</si>
  <si>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</si>
  <si>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</si>
  <si>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</si>
  <si>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</si>
  <si>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</si>
  <si>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</si>
  <si>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</si>
  <si>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</si>
  <si>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</si>
  <si>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</si>
  <si>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</si>
  <si>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</si>
  <si>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</si>
  <si>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</si>
  <si>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</si>
  <si>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</si>
  <si>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</si>
  <si>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</si>
  <si>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</si>
  <si>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</si>
  <si>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</si>
  <si>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</si>
  <si>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</si>
  <si>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</si>
  <si>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</si>
  <si>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</si>
  <si>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</si>
  <si>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</si>
  <si>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</si>
  <si>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</si>
  <si>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</si>
  <si>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</si>
  <si>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</si>
  <si>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</si>
  <si>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</si>
  <si>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</si>
  <si>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</si>
  <si>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</si>
  <si>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</si>
  <si>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</si>
  <si>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</si>
  <si>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</si>
  <si>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</si>
  <si>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</si>
  <si>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</si>
  <si>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</si>
  <si>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</si>
  <si>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</si>
  <si>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</si>
  <si>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</si>
  <si>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</si>
  <si>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</si>
  <si>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</si>
  <si>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</si>
  <si>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</si>
  <si>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</si>
  <si>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</si>
  <si>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</si>
  <si>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</si>
  <si>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</si>
  <si>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</si>
  <si>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</si>
  <si>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</si>
  <si>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</si>
  <si>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</si>
  <si>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</si>
  <si>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</si>
  <si>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</si>
  <si>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</si>
  <si>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</si>
  <si>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</si>
  <si>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</si>
  <si>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</si>
  <si>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</si>
  <si>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</si>
  <si>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</si>
  <si>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</si>
  <si>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</si>
  <si>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</si>
  <si>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</si>
  <si>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</si>
  <si>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</si>
  <si>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</si>
  <si>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</si>
  <si>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</si>
  <si>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</si>
  <si>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</si>
  <si>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</si>
  <si>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</si>
  <si>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</si>
  <si>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</si>
  <si>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</si>
  <si>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</si>
  <si>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</si>
  <si>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</si>
  <si>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</si>
  <si>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</si>
  <si>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</si>
  <si>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</si>
  <si>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</si>
  <si>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</si>
  <si>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</si>
  <si>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</si>
  <si>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</si>
  <si>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</si>
  <si>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</si>
  <si>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</si>
  <si>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</si>
  <si>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</si>
  <si>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</si>
  <si>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</si>
  <si>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</si>
  <si>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</si>
  <si>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</si>
  <si>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</si>
  <si>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</si>
  <si>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</si>
  <si>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</si>
  <si>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</si>
  <si>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</si>
  <si>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</si>
  <si>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</si>
  <si>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</si>
  <si>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</si>
  <si>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</si>
  <si>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</si>
  <si>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</si>
  <si>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</si>
  <si>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</si>
  <si>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</si>
  <si>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</si>
  <si>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</si>
  <si>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</si>
  <si>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</si>
  <si>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</si>
  <si>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</si>
  <si>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</si>
  <si>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</si>
  <si>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</si>
  <si>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</si>
  <si>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</si>
  <si>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</si>
  <si>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</si>
  <si>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</si>
  <si>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</si>
  <si>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</si>
  <si>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</si>
  <si>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</si>
  <si>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</si>
  <si>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</si>
  <si>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</si>
  <si>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</si>
  <si>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</si>
  <si>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</si>
  <si>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</si>
  <si>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</si>
  <si>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</si>
  <si>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</si>
  <si>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</si>
  <si>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</si>
  <si>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</si>
  <si>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</si>
  <si>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</si>
  <si>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</si>
  <si>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</si>
  <si>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</si>
  <si>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</si>
  <si>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</si>
  <si>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</si>
  <si>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</si>
  <si>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</si>
  <si>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</si>
  <si>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</si>
  <si>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</si>
  <si>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</si>
  <si>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</si>
  <si>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</si>
  <si>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</si>
  <si>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</si>
  <si>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</si>
  <si>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</si>
  <si>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</si>
  <si>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</si>
  <si>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</si>
  <si>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</si>
  <si>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</si>
  <si>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</si>
  <si>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</si>
  <si>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</si>
  <si>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</si>
  <si>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</si>
  <si>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</si>
  <si>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</si>
  <si>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</si>
  <si>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</si>
  <si>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</si>
  <si>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</si>
  <si>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</si>
  <si>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</si>
  <si>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</si>
  <si>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</si>
  <si>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</si>
  <si>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</si>
  <si>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</si>
  <si>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</si>
  <si>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</si>
  <si>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</si>
  <si>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</si>
  <si>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</si>
  <si>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</si>
  <si>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</si>
  <si>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</si>
  <si>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</si>
  <si>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</si>
  <si>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</si>
  <si>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</si>
  <si>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</si>
  <si>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</si>
  <si>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</si>
  <si>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</si>
  <si>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</si>
  <si>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</si>
  <si>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</si>
  <si>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</si>
  <si>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</si>
  <si>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</si>
  <si>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</si>
  <si>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</si>
  <si>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</si>
  <si>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</si>
  <si>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</si>
  <si>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</si>
  <si>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</si>
  <si>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</si>
  <si>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</si>
  <si>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</si>
  <si>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</si>
  <si>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</si>
  <si>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</si>
  <si>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</si>
  <si>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</si>
  <si>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</si>
  <si>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</si>
  <si>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</si>
  <si>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</si>
  <si>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</si>
  <si>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</si>
  <si>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</si>
  <si>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</si>
  <si>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</si>
  <si>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</si>
  <si>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</si>
  <si>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</si>
  <si>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</si>
  <si>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</si>
  <si>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</si>
  <si>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</si>
  <si>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</si>
  <si>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</si>
  <si>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</si>
  <si>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</si>
  <si>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</si>
  <si>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</si>
  <si>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</si>
  <si>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</si>
  <si>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</si>
  <si>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</si>
  <si>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</si>
  <si>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</si>
  <si>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</si>
  <si>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</si>
  <si>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</si>
  <si>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</si>
  <si>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</si>
  <si>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</si>
  <si>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</si>
  <si>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</si>
  <si>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</si>
  <si>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</si>
  <si>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</si>
  <si>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</si>
  <si>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</si>
  <si>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</si>
  <si>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</si>
  <si>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</si>
  <si>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</si>
  <si>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</si>
  <si>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</si>
  <si>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</si>
  <si>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</si>
  <si>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</si>
  <si>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</si>
  <si>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</si>
  <si>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</si>
  <si>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</si>
  <si>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</si>
  <si>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</si>
  <si>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</si>
  <si>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</si>
  <si>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</si>
  <si>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</si>
  <si>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</si>
  <si>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</si>
  <si>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</si>
  <si>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</si>
  <si>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</si>
  <si>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</si>
  <si>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</si>
  <si>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</si>
  <si>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</si>
  <si>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</si>
  <si>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</si>
  <si>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</si>
  <si>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</si>
  <si>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</si>
  <si>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</si>
  <si>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</si>
  <si>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</si>
  <si>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</si>
  <si>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</si>
  <si>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</si>
  <si>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</si>
  <si>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</si>
  <si>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</si>
  <si>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</si>
  <si>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</si>
  <si>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</si>
  <si>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</si>
  <si>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</si>
  <si>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</si>
  <si>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</si>
  <si>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</si>
  <si>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</si>
  <si>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</si>
  <si>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</si>
  <si>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</si>
  <si>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</si>
  <si>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</si>
  <si>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</si>
  <si>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</si>
  <si>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</si>
  <si>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</si>
  <si>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</si>
  <si>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</si>
  <si>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</si>
  <si>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</si>
  <si>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</si>
  <si>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</si>
  <si>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</si>
  <si>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</si>
  <si>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</si>
  <si>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</si>
  <si>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</si>
  <si>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</si>
  <si>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</si>
  <si>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</si>
  <si>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</si>
  <si>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</si>
  <si>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</si>
  <si>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</si>
  <si>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</si>
  <si>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</si>
  <si>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</si>
  <si>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</si>
  <si>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</si>
  <si>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</si>
  <si>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</si>
  <si>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</si>
  <si>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</si>
  <si>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</si>
  <si>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</si>
  <si>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</si>
  <si>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</si>
  <si>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</si>
  <si>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</si>
  <si>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</si>
  <si>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</si>
  <si>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</si>
  <si>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</si>
  <si>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</si>
  <si>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</si>
  <si>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</si>
  <si>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</si>
  <si>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</si>
  <si>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</si>
  <si>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</si>
  <si>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</si>
  <si>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</si>
  <si>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</si>
  <si>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</si>
  <si>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</si>
  <si>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</si>
  <si>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</si>
  <si>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</si>
  <si>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</si>
  <si>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</si>
  <si>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</si>
  <si>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</si>
  <si>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</si>
  <si>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</si>
  <si>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</si>
  <si>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</si>
  <si>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</si>
  <si>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</si>
  <si>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</si>
  <si>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</si>
  <si>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</si>
  <si>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</si>
  <si>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</si>
  <si>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</si>
  <si>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</si>
  <si>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</si>
  <si>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</si>
  <si>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</si>
  <si>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</si>
  <si>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</si>
  <si>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</si>
  <si>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</si>
  <si>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</si>
  <si>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</si>
  <si>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</si>
  <si>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</si>
  <si>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</si>
  <si>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</si>
  <si>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</si>
  <si>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</si>
  <si>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</si>
  <si>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</si>
  <si>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</si>
  <si>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</si>
  <si>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</si>
  <si>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</si>
  <si>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</si>
  <si>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</si>
  <si>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</si>
  <si>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</si>
  <si>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</si>
  <si>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</si>
  <si>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</si>
  <si>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</si>
  <si>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</si>
  <si>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</si>
  <si>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</si>
  <si>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</si>
  <si>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</si>
  <si>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</si>
  <si>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</si>
  <si>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</si>
  <si>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</si>
  <si>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</si>
  <si>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</si>
  <si>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</si>
  <si>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</si>
  <si>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</si>
  <si>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</si>
  <si>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</si>
  <si>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</si>
  <si>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</si>
  <si>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</si>
  <si>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</si>
  <si>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</si>
  <si>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</si>
  <si>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</si>
  <si>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</si>
  <si>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</si>
  <si>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</si>
  <si>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</si>
  <si>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</si>
  <si>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</si>
  <si>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</si>
  <si>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</si>
  <si>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</si>
  <si>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</si>
  <si>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</si>
  <si>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</si>
  <si>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</si>
  <si>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</si>
  <si>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</si>
  <si>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</si>
  <si>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</si>
  <si>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</si>
  <si>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</si>
  <si>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</si>
  <si>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</si>
  <si>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</si>
  <si>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</si>
  <si>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</si>
  <si>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</si>
  <si>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</si>
  <si>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</si>
  <si>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</si>
  <si>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</si>
  <si>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</si>
  <si>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</si>
  <si>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</si>
  <si>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</si>
  <si>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</si>
  <si>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</si>
  <si>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</si>
  <si>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</si>
  <si>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</si>
  <si>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</si>
  <si>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</si>
  <si>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</si>
  <si>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</si>
  <si>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</si>
  <si>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</si>
  <si>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</si>
  <si>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</si>
  <si>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</si>
  <si>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</si>
  <si>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</si>
  <si>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</si>
  <si>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</si>
  <si>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</si>
  <si>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</si>
  <si>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</si>
  <si>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</si>
  <si>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</si>
  <si>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</si>
  <si>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</si>
  <si>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</si>
  <si>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</si>
  <si>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</si>
  <si>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</si>
  <si>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</si>
  <si>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</si>
  <si>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</si>
  <si>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</si>
  <si>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</si>
  <si>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</si>
  <si>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</si>
  <si>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</si>
  <si>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</si>
  <si>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</si>
  <si>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</si>
  <si>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</si>
  <si>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</si>
  <si>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</si>
  <si>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</si>
  <si>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</si>
  <si>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</si>
  <si>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</si>
  <si>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</si>
  <si>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</si>
  <si>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</si>
  <si>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</si>
  <si>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</si>
  <si>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</si>
  <si>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</si>
  <si>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</si>
  <si>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</si>
  <si>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</si>
  <si>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</si>
  <si>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</si>
  <si>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</si>
  <si>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</si>
  <si>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</si>
  <si>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</si>
  <si>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</si>
  <si>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</si>
  <si>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</si>
  <si>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</si>
  <si>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</si>
  <si>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</si>
  <si>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</si>
  <si>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</si>
  <si>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</si>
  <si>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</si>
  <si>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</si>
  <si>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</si>
  <si>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</si>
  <si>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</si>
  <si>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</si>
  <si>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</si>
  <si>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</si>
  <si>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</si>
  <si>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</si>
  <si>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</si>
  <si>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</si>
  <si>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</si>
  <si>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</si>
  <si>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</si>
  <si>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</si>
  <si>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</si>
  <si>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</si>
  <si>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</si>
  <si>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</si>
  <si>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</si>
  <si>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</si>
  <si>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</si>
  <si>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</si>
  <si>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</si>
  <si>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</si>
  <si>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</si>
  <si>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</si>
  <si>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</si>
  <si>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</si>
  <si>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</si>
  <si>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</si>
  <si>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</si>
  <si>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</si>
  <si>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</si>
  <si>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</si>
  <si>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</si>
  <si>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</si>
  <si>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</si>
  <si>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</si>
  <si>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</si>
  <si>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</si>
  <si>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</si>
  <si>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</si>
  <si>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</si>
  <si>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</si>
  <si>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</si>
  <si>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</si>
  <si>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</si>
  <si>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</si>
  <si>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</si>
  <si>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</si>
  <si>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</si>
  <si>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</si>
  <si>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</si>
  <si>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</si>
  <si>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</si>
  <si>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</si>
  <si>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</si>
  <si>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</si>
  <si>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</si>
  <si>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</si>
  <si>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</si>
  <si>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</si>
  <si>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</si>
  <si>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</si>
  <si>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</si>
  <si>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</si>
  <si>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</si>
  <si>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</si>
  <si>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</si>
  <si>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</si>
  <si>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</si>
  <si>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</si>
  <si>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</si>
  <si>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</si>
  <si>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</si>
  <si>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</si>
  <si>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</si>
  <si>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</si>
  <si>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</si>
  <si>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</si>
  <si>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</si>
  <si>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</si>
  <si>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</si>
  <si>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</si>
  <si>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</si>
  <si>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</si>
  <si>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</si>
  <si>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</si>
  <si>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</si>
  <si>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</si>
  <si>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</si>
  <si>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</si>
  <si>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</si>
  <si>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</si>
  <si>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</si>
  <si>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</si>
  <si>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</si>
  <si>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</si>
  <si>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</si>
  <si>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</si>
  <si>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</si>
  <si>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</si>
  <si>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</si>
  <si>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</si>
  <si>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</si>
  <si>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</si>
  <si>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</si>
  <si>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</si>
  <si>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</si>
  <si>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</si>
  <si>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</si>
  <si>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</si>
  <si>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</si>
  <si>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</si>
  <si>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</si>
  <si>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</si>
  <si>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</si>
  <si>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</si>
  <si>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</si>
  <si>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</si>
  <si>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</si>
  <si>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</si>
  <si>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</si>
  <si>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</si>
  <si>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</si>
  <si>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</si>
  <si>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</si>
  <si>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</si>
  <si>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</si>
  <si>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</si>
  <si>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</si>
  <si>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</si>
  <si>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</si>
  <si>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</si>
  <si>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</si>
  <si>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</si>
  <si>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</si>
  <si>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</si>
  <si>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</si>
  <si>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</si>
  <si>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</si>
  <si>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</si>
  <si>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</si>
  <si>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</si>
  <si>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</si>
  <si>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</si>
  <si>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</si>
  <si>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</si>
  <si>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</si>
  <si>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</si>
  <si>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</si>
  <si>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</si>
  <si>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</si>
  <si>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</si>
  <si>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</si>
  <si>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</si>
  <si>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</si>
  <si>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</si>
  <si>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</si>
  <si>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</si>
  <si>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</si>
  <si>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</si>
  <si>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</si>
  <si>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</si>
  <si>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</si>
  <si>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</si>
  <si>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</si>
  <si>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</si>
  <si>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</si>
  <si>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</si>
  <si>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</si>
  <si>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</si>
  <si>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</si>
  <si>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</si>
  <si>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</si>
  <si>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</si>
  <si>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</si>
  <si>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</si>
  <si>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</si>
  <si>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</si>
  <si>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</si>
  <si>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</si>
  <si>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</si>
  <si>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</si>
  <si>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</si>
  <si>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</si>
  <si>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</si>
  <si>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</si>
  <si>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</si>
  <si>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</si>
  <si>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</si>
  <si>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</si>
  <si>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</si>
  <si>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</si>
  <si>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</si>
  <si>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</si>
  <si>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</si>
  <si>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</si>
  <si>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</si>
  <si>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</si>
  <si>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</si>
  <si>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</si>
  <si>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</si>
  <si>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</si>
  <si>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</si>
  <si>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</si>
  <si>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</si>
  <si>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</si>
  <si>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</si>
  <si>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</si>
  <si>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</si>
  <si>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</si>
  <si>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</si>
  <si>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</si>
  <si>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</si>
  <si>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</si>
  <si>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</si>
  <si>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</si>
  <si>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</si>
  <si>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</si>
  <si>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</si>
  <si>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</si>
  <si>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</si>
  <si>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</si>
  <si>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</si>
  <si>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</si>
  <si>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</si>
  <si>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</si>
  <si>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</si>
  <si>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</si>
  <si>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</si>
  <si>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</si>
  <si>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</si>
  <si>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</si>
  <si>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</si>
  <si>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</si>
  <si>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</si>
  <si>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</si>
  <si>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</si>
  <si>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</si>
  <si>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</si>
  <si>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</si>
  <si>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</si>
  <si>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</si>
  <si>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</si>
  <si>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</si>
  <si>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</si>
  <si>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</si>
  <si>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</si>
  <si>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</si>
  <si>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</si>
  <si>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</si>
  <si>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</si>
  <si>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</si>
  <si>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</si>
  <si>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</si>
  <si>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</si>
  <si>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</si>
  <si>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</si>
  <si>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</si>
  <si>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</si>
  <si>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</si>
  <si>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</si>
  <si>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</si>
  <si>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</si>
  <si>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</si>
  <si>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</si>
  <si>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</si>
  <si>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</si>
  <si>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</si>
  <si>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</si>
  <si>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</si>
  <si>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</si>
  <si>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</si>
  <si>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</si>
  <si>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</si>
  <si>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</si>
  <si>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</si>
  <si>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</si>
  <si>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</si>
  <si>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</si>
  <si>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</si>
  <si>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</si>
  <si>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</si>
  <si>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</si>
  <si>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</si>
  <si>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</si>
  <si>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</si>
  <si>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</si>
  <si>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</si>
  <si>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</si>
  <si>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</si>
  <si>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</si>
  <si>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</si>
  <si>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</si>
  <si>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</si>
  <si>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</si>
  <si>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</si>
  <si>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</si>
  <si>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</si>
  <si>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</si>
  <si>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</si>
  <si>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</si>
  <si>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</si>
  <si>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</si>
  <si>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</si>
  <si>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</si>
  <si>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</si>
  <si>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</si>
  <si>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</si>
  <si>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</si>
  <si>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</si>
  <si>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</si>
  <si>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</si>
  <si>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</si>
  <si>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</si>
  <si>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</si>
  <si>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</si>
  <si>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</si>
  <si>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</si>
  <si>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</si>
  <si>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</si>
  <si>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</si>
  <si>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</si>
  <si>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</si>
  <si>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</si>
  <si>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</si>
  <si>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</si>
  <si>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</si>
  <si>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</si>
  <si>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</si>
  <si>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</si>
  <si>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</si>
  <si>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</si>
  <si>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</si>
  <si>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</si>
  <si>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</si>
  <si>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</si>
  <si>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</si>
  <si>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</si>
  <si>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</si>
  <si>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</si>
  <si>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</si>
  <si>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</si>
  <si>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</si>
  <si>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</si>
  <si>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</si>
  <si>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</si>
  <si>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</si>
  <si>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</si>
  <si>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</si>
  <si>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</si>
  <si>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</si>
  <si>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</si>
  <si>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</si>
  <si>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</si>
  <si>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</si>
  <si>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</si>
  <si>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</si>
  <si>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</si>
  <si>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</si>
  <si>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</si>
  <si>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</si>
  <si>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</si>
  <si>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</si>
  <si>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</si>
  <si>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</si>
  <si>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</si>
  <si>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</si>
  <si>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</si>
  <si>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</si>
  <si>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</si>
  <si>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</si>
  <si>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</si>
  <si>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</si>
  <si>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</si>
  <si>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</si>
  <si>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</si>
  <si>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</si>
  <si>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</si>
  <si>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</si>
  <si>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</si>
  <si>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</si>
  <si>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</si>
  <si>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</si>
  <si>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</si>
  <si>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</si>
  <si>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</si>
  <si>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</si>
  <si>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</si>
  <si>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</si>
  <si>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</si>
  <si>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</si>
  <si>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</si>
  <si>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</si>
  <si>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</si>
  <si>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</si>
  <si>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</si>
  <si>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</si>
  <si>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</si>
  <si>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</si>
  <si>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</si>
  <si>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</si>
  <si>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</si>
  <si>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</si>
  <si>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</si>
  <si>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</si>
  <si>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</si>
  <si>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</si>
  <si>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</si>
  <si>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</si>
  <si>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</si>
  <si>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</si>
  <si>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</si>
  <si>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</si>
  <si>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</si>
  <si>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</si>
  <si>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</si>
  <si>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</si>
  <si>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</si>
  <si>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</si>
  <si>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</si>
  <si>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</si>
  <si>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</si>
  <si>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</si>
  <si>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</si>
  <si>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</si>
  <si>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</si>
  <si>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</si>
  <si>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</si>
  <si>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</si>
  <si>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</si>
  <si>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</si>
  <si>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</si>
  <si>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</si>
  <si>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</si>
  <si>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</si>
  <si>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</si>
  <si>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</si>
  <si>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</si>
  <si>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</si>
  <si>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</si>
  <si>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</si>
  <si>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</si>
  <si>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</si>
  <si>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</si>
  <si>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</si>
  <si>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</si>
  <si>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</si>
  <si>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</si>
  <si>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</si>
  <si>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</si>
  <si>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</si>
  <si>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</si>
  <si>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</si>
  <si>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</si>
  <si>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</si>
  <si>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</si>
  <si>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</si>
  <si>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</si>
  <si>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</si>
  <si>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</si>
  <si>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</si>
  <si>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</si>
  <si>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</si>
  <si>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</si>
  <si>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</si>
  <si>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</si>
  <si>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</si>
  <si>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</si>
  <si>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</si>
  <si>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</si>
  <si>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</si>
  <si>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</si>
  <si>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</si>
  <si>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</si>
  <si>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</si>
  <si>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</si>
  <si>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</si>
  <si>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</si>
  <si>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</si>
  <si>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</si>
  <si>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</si>
  <si>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</si>
  <si>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</si>
  <si>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</si>
  <si>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</si>
  <si>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</si>
  <si>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</si>
  <si>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</si>
  <si>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</si>
  <si>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</si>
  <si>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</si>
  <si>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</si>
  <si>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</si>
  <si>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</si>
  <si>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</si>
  <si>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</si>
  <si>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</si>
  <si>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</si>
  <si>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</si>
  <si>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</si>
  <si>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</si>
  <si>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</si>
  <si>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</si>
  <si>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</si>
  <si>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</si>
  <si>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</si>
  <si>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</si>
  <si>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</si>
  <si>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</si>
  <si>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</si>
  <si>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</si>
  <si>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</si>
  <si>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</si>
  <si>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</si>
  <si>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</si>
  <si>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</si>
  <si>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</si>
  <si>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</si>
  <si>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</si>
  <si>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</si>
  <si>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</si>
  <si>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</si>
  <si>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</si>
  <si>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</si>
  <si>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</si>
  <si>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</si>
  <si>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</si>
  <si>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</si>
  <si>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</si>
  <si>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</si>
  <si>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</si>
  <si>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</si>
  <si>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</si>
  <si>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</si>
  <si>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</si>
  <si>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</si>
  <si>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</si>
  <si>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</si>
  <si>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</si>
  <si>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</si>
  <si>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</si>
  <si>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</si>
  <si>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</si>
  <si>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</si>
  <si>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</si>
  <si>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</si>
  <si>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</si>
  <si>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</si>
  <si>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</si>
  <si>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</si>
  <si>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</si>
  <si>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</si>
  <si>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</si>
  <si>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</si>
  <si>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</si>
  <si>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</si>
  <si>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</si>
  <si>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</si>
  <si>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</si>
  <si>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</si>
  <si>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</si>
  <si>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</si>
  <si>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</si>
  <si>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</si>
  <si>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</si>
  <si>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</si>
  <si>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</si>
  <si>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</si>
  <si>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</si>
  <si>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</si>
  <si>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</si>
  <si>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</si>
  <si>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</si>
  <si>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</si>
  <si>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</si>
  <si>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</si>
  <si>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</si>
  <si>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</si>
  <si>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</si>
  <si>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</si>
  <si>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</si>
  <si>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</si>
  <si>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</si>
  <si>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</si>
  <si>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</si>
  <si>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</si>
  <si>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</si>
  <si>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</si>
  <si>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</si>
  <si>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</si>
  <si>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</si>
  <si>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</si>
  <si>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</si>
  <si>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</si>
  <si>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</si>
  <si>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</si>
  <si>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</si>
  <si>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</si>
  <si>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</si>
  <si>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</si>
  <si>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</si>
  <si>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</si>
  <si>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</si>
  <si>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</si>
  <si>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</si>
  <si>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</si>
  <si>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</si>
  <si>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</si>
  <si>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</si>
  <si>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</si>
  <si>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</si>
  <si>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</si>
  <si>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</si>
  <si>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</si>
  <si>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</si>
  <si>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</si>
  <si>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</si>
  <si>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</si>
  <si>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</si>
  <si>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</si>
  <si>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</si>
  <si>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</si>
  <si>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</si>
  <si>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</si>
  <si>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</si>
  <si>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</si>
  <si>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</si>
  <si>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</si>
  <si>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</si>
  <si>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</si>
  <si>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</si>
  <si>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</si>
  <si>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</si>
  <si>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</si>
  <si>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</si>
  <si>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</si>
  <si>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</si>
  <si>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</si>
  <si>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</si>
  <si>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</si>
  <si>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</si>
  <si>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</si>
  <si>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</si>
  <si>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</si>
  <si>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</si>
  <si>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</si>
  <si>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</si>
  <si>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</si>
  <si>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</si>
  <si>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</si>
  <si>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</si>
  <si>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</si>
  <si>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</si>
  <si>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</si>
  <si>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</si>
  <si>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</si>
  <si>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</si>
  <si>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</si>
  <si>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</si>
  <si>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</si>
  <si>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</si>
  <si>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</si>
  <si>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</si>
  <si>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</si>
  <si>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</si>
  <si>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</si>
  <si>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</si>
  <si>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</si>
  <si>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</si>
  <si>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</si>
  <si>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</si>
  <si>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</si>
  <si>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</si>
  <si>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</si>
  <si>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</si>
  <si>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</si>
  <si>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</si>
  <si>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</si>
  <si>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</si>
  <si>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</si>
  <si>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</si>
  <si>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</si>
  <si>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</si>
  <si>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</si>
  <si>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</si>
  <si>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</si>
  <si>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</si>
  <si>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</si>
  <si>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</si>
  <si>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</si>
  <si>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</si>
  <si>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</si>
  <si>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</si>
  <si>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</si>
  <si>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</si>
  <si>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</si>
  <si>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</si>
  <si>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</si>
  <si>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</si>
  <si>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</si>
  <si>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</si>
  <si>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</si>
  <si>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</si>
  <si>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</si>
  <si>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</si>
  <si>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</si>
  <si>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</si>
  <si>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</si>
  <si>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</si>
  <si>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</si>
  <si>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</si>
  <si>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</si>
  <si>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</si>
  <si>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</si>
  <si>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</si>
  <si>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</si>
  <si>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</si>
  <si>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</si>
  <si>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</si>
  <si>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</si>
  <si>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</si>
  <si>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</si>
  <si>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</si>
  <si>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</si>
  <si>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</si>
  <si>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</si>
  <si>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</si>
  <si>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</si>
  <si>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</si>
  <si>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</si>
  <si>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</si>
  <si>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</si>
  <si>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</si>
  <si>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</si>
  <si>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</si>
  <si>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</si>
  <si>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</si>
  <si>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</si>
  <si>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</si>
  <si>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</si>
  <si>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</si>
  <si>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</si>
  <si>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</si>
  <si>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</si>
  <si>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</si>
  <si>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</si>
  <si>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</si>
  <si>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</si>
  <si>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</si>
  <si>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</si>
  <si>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</si>
  <si>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</si>
  <si>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</si>
  <si>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</si>
  <si>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</si>
  <si>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</si>
  <si>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</si>
  <si>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</si>
  <si>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</si>
  <si>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</si>
  <si>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</si>
  <si>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</si>
  <si>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</si>
  <si>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</si>
  <si>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</si>
  <si>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</si>
  <si>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</si>
  <si>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</si>
  <si>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</si>
  <si>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</si>
  <si>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</si>
  <si>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</si>
  <si>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</si>
  <si>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</si>
  <si>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</si>
  <si>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</si>
  <si>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</si>
  <si>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</si>
  <si>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</si>
  <si>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</si>
  <si>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</si>
  <si>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</si>
  <si>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</si>
  <si>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</si>
  <si>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</si>
  <si>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</si>
  <si>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</si>
  <si>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</si>
  <si>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</si>
  <si>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</si>
  <si>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</si>
  <si>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</si>
  <si>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</si>
  <si>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</si>
  <si>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</si>
  <si>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</si>
  <si>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</si>
  <si>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</si>
  <si>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</si>
  <si>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</si>
  <si>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</si>
  <si>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</si>
  <si>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</si>
  <si>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</si>
  <si>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</si>
  <si>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</si>
  <si>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</si>
  <si>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</si>
  <si>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</si>
  <si>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</si>
  <si>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</si>
  <si>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</si>
  <si>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</si>
  <si>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</si>
  <si>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</si>
  <si>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</si>
  <si>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</si>
  <si>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</si>
  <si>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</si>
  <si>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</si>
  <si>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</si>
  <si>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</si>
  <si>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</si>
  <si>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</si>
  <si>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</si>
  <si>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</si>
  <si>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</si>
  <si>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</si>
  <si>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</si>
  <si>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</si>
  <si>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</si>
  <si>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</si>
  <si>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</si>
  <si>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</si>
  <si>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</si>
  <si>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</si>
  <si>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</si>
  <si>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</si>
  <si>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</si>
  <si>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</si>
  <si>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</si>
  <si>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</si>
  <si>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</si>
  <si>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</si>
  <si>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</si>
  <si>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</si>
  <si>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</si>
  <si>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</si>
  <si>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</si>
  <si>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</si>
  <si>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</si>
  <si>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</si>
  <si>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</si>
  <si>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</si>
  <si>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</si>
  <si>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</si>
  <si>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</si>
  <si>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</si>
  <si>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</si>
  <si>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</si>
  <si>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</si>
  <si>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</si>
  <si>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</si>
  <si>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</si>
  <si>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</si>
  <si>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</si>
  <si>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</si>
  <si>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</si>
  <si>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</si>
  <si>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</si>
  <si>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</si>
  <si>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</si>
  <si>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</si>
  <si>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</si>
  <si>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</si>
  <si>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</si>
  <si>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</si>
  <si>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</si>
  <si>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</si>
  <si>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</si>
  <si>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</si>
  <si>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</si>
  <si>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</si>
  <si>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</si>
  <si>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</si>
  <si>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</si>
  <si>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</si>
  <si>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</si>
  <si>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</si>
  <si>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</si>
  <si>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</si>
  <si>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</si>
  <si>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</si>
  <si>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</si>
  <si>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</si>
  <si>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</si>
  <si>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</si>
  <si>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</si>
  <si>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</si>
  <si>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</si>
  <si>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</si>
  <si>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</si>
  <si>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</si>
  <si>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</si>
  <si>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</si>
  <si>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</si>
  <si>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</si>
  <si>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</si>
  <si>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</si>
  <si>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</si>
  <si>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</si>
  <si>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</si>
  <si>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</si>
  <si>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</si>
  <si>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</si>
  <si>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</si>
  <si>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</si>
  <si>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</si>
  <si>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</si>
  <si>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</si>
  <si>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</si>
  <si>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</si>
  <si>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</si>
  <si>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</si>
  <si>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</si>
  <si>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</si>
  <si>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</si>
  <si>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</si>
  <si>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</si>
  <si>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</si>
  <si>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</si>
  <si>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</si>
  <si>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</si>
  <si>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</si>
  <si>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</si>
  <si>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</si>
  <si>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</si>
  <si>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</si>
  <si>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</si>
  <si>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</si>
  <si>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</si>
  <si>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</si>
  <si>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</si>
  <si>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</si>
  <si>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</si>
  <si>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</si>
  <si>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</si>
  <si>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</si>
  <si>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</si>
  <si>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</si>
  <si>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</si>
  <si>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</si>
  <si>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</si>
  <si>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</si>
  <si>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</si>
  <si>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</si>
  <si>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</si>
  <si>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</si>
  <si>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</si>
  <si>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</si>
  <si>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</si>
  <si>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</si>
  <si>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</si>
  <si>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</si>
  <si>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</si>
  <si>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</si>
  <si>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</si>
  <si>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</si>
  <si>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</si>
  <si>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</si>
  <si>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</si>
  <si>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</si>
  <si>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</si>
  <si>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</si>
  <si>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</si>
  <si>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</si>
  <si>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</si>
  <si>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</si>
  <si>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</si>
  <si>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</si>
  <si>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</si>
  <si>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</si>
  <si>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</si>
  <si>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</si>
  <si>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</si>
  <si>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</si>
  <si>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</si>
  <si>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</si>
  <si>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</si>
  <si>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</si>
  <si>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</si>
  <si>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</si>
  <si>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</si>
  <si>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</si>
  <si>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</si>
  <si>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</si>
  <si>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</si>
  <si>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</si>
  <si>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</si>
  <si>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</si>
  <si>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</si>
  <si>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</si>
  <si>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</si>
  <si>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</si>
  <si>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</si>
  <si>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</si>
  <si>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</si>
  <si>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</si>
  <si>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</si>
  <si>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</si>
  <si>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</si>
  <si>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</si>
  <si>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</si>
  <si>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</si>
  <si>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</si>
  <si>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</si>
  <si>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</si>
  <si>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</si>
  <si>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</si>
  <si>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</si>
  <si>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</si>
  <si>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</si>
  <si>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</si>
  <si>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</si>
  <si>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</si>
  <si>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</si>
  <si>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</si>
  <si>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</si>
  <si>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</si>
  <si>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</si>
  <si>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</si>
  <si>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</si>
  <si>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</si>
  <si>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</si>
  <si>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</si>
  <si>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</si>
  <si>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</si>
  <si>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</si>
  <si>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</si>
  <si>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</si>
  <si>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</si>
  <si>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</si>
  <si>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</si>
  <si>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</si>
  <si>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</si>
  <si>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</si>
  <si>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</si>
  <si>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</si>
  <si>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</si>
  <si>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</si>
  <si>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</si>
  <si>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</si>
  <si>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</si>
  <si>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</si>
  <si>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</si>
  <si>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</si>
  <si>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</si>
  <si>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</si>
  <si>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</si>
  <si>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</si>
  <si>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</si>
  <si>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</si>
  <si>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</si>
  <si>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</si>
  <si>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</si>
  <si>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</si>
  <si>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</si>
  <si>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</si>
  <si>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</si>
  <si>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</si>
  <si>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</si>
  <si>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</si>
  <si>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</si>
  <si>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</si>
  <si>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</si>
  <si>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</si>
  <si>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</si>
  <si>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</si>
  <si>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</si>
  <si>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</si>
  <si>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</si>
  <si>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</si>
  <si>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</si>
  <si>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</si>
  <si>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</si>
  <si>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</si>
  <si>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</si>
  <si>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</si>
  <si>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</si>
  <si>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</si>
  <si>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</si>
  <si>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</si>
  <si>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</si>
  <si>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</si>
  <si>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</si>
  <si>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</si>
  <si>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</si>
  <si>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</si>
  <si>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</si>
  <si>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</si>
  <si>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</si>
  <si>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</si>
  <si>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</si>
  <si>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</si>
  <si>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</si>
  <si>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</si>
  <si>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</si>
  <si>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</si>
  <si>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</si>
  <si>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</si>
  <si>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</si>
  <si>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</si>
  <si>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</si>
  <si>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</si>
  <si>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</si>
  <si>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</si>
  <si>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</si>
  <si>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</si>
  <si>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</si>
  <si>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</si>
  <si>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</si>
  <si>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</si>
  <si>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</si>
  <si>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</si>
  <si>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</si>
  <si>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</si>
  <si>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</si>
  <si>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</si>
  <si>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</si>
  <si>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</si>
  <si>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</si>
  <si>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</si>
  <si>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</si>
  <si>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</si>
  <si>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</si>
  <si>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</si>
  <si>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</si>
  <si>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</si>
  <si>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</si>
  <si>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</si>
  <si>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</si>
  <si>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</si>
  <si>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</si>
  <si>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</si>
  <si>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</si>
  <si>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</si>
  <si>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</si>
  <si>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</si>
  <si>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</si>
  <si>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</si>
  <si>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</si>
  <si>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</si>
  <si>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</si>
  <si>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</si>
  <si>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</si>
  <si>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</si>
  <si>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</si>
  <si>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</si>
  <si>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</si>
  <si>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</si>
  <si>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</si>
  <si>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</si>
  <si>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</si>
  <si>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</si>
  <si>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</si>
  <si>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</si>
  <si>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</si>
  <si>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</si>
  <si>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</si>
  <si>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</si>
  <si>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</si>
  <si>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</si>
  <si>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</si>
  <si>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</si>
  <si>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</si>
  <si>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</si>
  <si>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</si>
  <si>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</si>
  <si>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</si>
  <si>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</si>
  <si>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</si>
  <si>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</si>
  <si>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</si>
  <si>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</si>
  <si>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</si>
  <si>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</si>
  <si>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</si>
  <si>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</si>
  <si>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</si>
  <si>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</si>
  <si>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</si>
  <si>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</si>
  <si>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</si>
  <si>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</si>
  <si>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</si>
  <si>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</si>
  <si>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</si>
  <si>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</si>
  <si>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</si>
  <si>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</si>
  <si>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</si>
  <si>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</si>
  <si>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</si>
  <si>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</si>
  <si>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</si>
  <si>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</si>
  <si>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</si>
  <si>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</si>
  <si>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</si>
  <si>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</si>
  <si>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</si>
  <si>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</si>
  <si>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</si>
  <si>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</si>
  <si>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</si>
  <si>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</si>
  <si>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</si>
  <si>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</si>
  <si>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</si>
  <si>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</si>
  <si>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</si>
  <si>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</si>
  <si>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</si>
  <si>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</si>
  <si>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</si>
  <si>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</si>
  <si>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</si>
  <si>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</si>
  <si>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</si>
  <si>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</si>
  <si>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</si>
  <si>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</si>
  <si>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</si>
  <si>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</si>
  <si>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</si>
  <si>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</si>
  <si>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</si>
  <si>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</si>
  <si>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</si>
  <si>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</si>
  <si>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</si>
  <si>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</si>
  <si>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</si>
  <si>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</si>
  <si>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</si>
  <si>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</si>
  <si>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</si>
  <si>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</si>
  <si>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</si>
  <si>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</si>
  <si>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</si>
  <si>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</si>
  <si>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</si>
  <si>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</si>
  <si>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</si>
  <si>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</si>
  <si>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</si>
  <si>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</si>
  <si>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</si>
  <si>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</si>
  <si>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</si>
  <si>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</si>
  <si>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</si>
  <si>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</si>
  <si>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</si>
  <si>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</si>
  <si>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</si>
  <si>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</si>
  <si>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</si>
  <si>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</si>
  <si>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</si>
  <si>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</si>
  <si>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</si>
  <si>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</si>
  <si>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</si>
  <si>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</si>
  <si>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</si>
  <si>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</si>
  <si>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</si>
  <si>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</si>
  <si>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</si>
  <si>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</si>
  <si>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</si>
  <si>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</si>
  <si>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</si>
  <si>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</si>
  <si>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</si>
  <si>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</si>
  <si>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</si>
  <si>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</si>
  <si>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</si>
  <si>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</si>
  <si>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</si>
  <si>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</si>
  <si>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</si>
  <si>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</si>
  <si>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</si>
  <si>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</si>
  <si>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</si>
  <si>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</si>
  <si>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</si>
  <si>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</si>
  <si>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</si>
  <si>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</si>
  <si>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</si>
  <si>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</si>
  <si>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</si>
  <si>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</si>
  <si>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</si>
  <si>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</si>
  <si>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</si>
  <si>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</si>
  <si>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</si>
  <si>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</si>
  <si>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</si>
  <si>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</si>
  <si>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</si>
  <si>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</si>
  <si>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</si>
  <si>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</si>
  <si>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</si>
  <si>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</si>
  <si>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</si>
  <si>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</si>
  <si>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</si>
  <si>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</si>
  <si>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</si>
  <si>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</si>
  <si>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</si>
  <si>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</si>
  <si>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</si>
  <si>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</si>
  <si>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</si>
  <si>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</si>
  <si>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</si>
  <si>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</si>
  <si>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</si>
  <si>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</si>
  <si>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</si>
  <si>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</si>
  <si>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</si>
  <si>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</si>
  <si>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</si>
  <si>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</si>
  <si>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</si>
  <si>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</si>
  <si>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</si>
  <si>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</si>
  <si>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</si>
  <si>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</si>
  <si>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</si>
  <si>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</si>
  <si>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</si>
  <si>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</si>
  <si>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</si>
  <si>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</si>
  <si>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</si>
  <si>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</si>
  <si>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</si>
  <si>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</si>
  <si>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</si>
  <si>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</si>
  <si>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</si>
  <si>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</si>
  <si>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</si>
  <si>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</si>
  <si>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</si>
  <si>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</si>
  <si>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</si>
  <si>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</si>
  <si>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</si>
  <si>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</si>
  <si>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</si>
  <si>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</si>
  <si>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</si>
  <si>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</si>
  <si>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</si>
  <si>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</si>
  <si>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</si>
  <si>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</si>
  <si>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</si>
  <si>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</si>
  <si>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</si>
  <si>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</si>
  <si>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</si>
  <si>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</si>
  <si>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</si>
  <si>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</si>
  <si>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</si>
  <si>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</si>
  <si>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</si>
  <si>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</si>
  <si>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</si>
  <si>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</si>
  <si>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</si>
  <si>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</si>
  <si>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</si>
  <si>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</si>
  <si>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</si>
  <si>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</si>
  <si>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</si>
  <si>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</si>
  <si>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</si>
  <si>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</si>
  <si>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</si>
  <si>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</si>
  <si>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</si>
  <si>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</si>
  <si>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</si>
  <si>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</si>
  <si>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</si>
  <si>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</si>
  <si>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</si>
  <si>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</si>
  <si>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</si>
  <si>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</si>
  <si>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</si>
  <si>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</si>
  <si>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</si>
  <si>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</si>
  <si>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</si>
  <si>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</si>
  <si>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</si>
  <si>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</si>
  <si>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</si>
  <si>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</si>
  <si>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</si>
  <si>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</si>
  <si>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</si>
  <si>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</si>
  <si>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</si>
  <si>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</si>
  <si>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</si>
  <si>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</si>
  <si>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</si>
  <si>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</si>
  <si>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</si>
  <si>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</si>
  <si>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</si>
  <si>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</si>
  <si>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</si>
  <si>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</si>
  <si>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</si>
  <si>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</si>
  <si>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</si>
  <si>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</si>
  <si>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</si>
  <si>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</si>
  <si>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</si>
  <si>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</si>
  <si>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</si>
  <si>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</si>
  <si>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</si>
  <si>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</si>
  <si>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</si>
  <si>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</si>
  <si>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</si>
  <si>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</si>
  <si>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</si>
  <si>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</si>
  <si>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</si>
  <si>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</si>
  <si>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</si>
  <si>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</si>
  <si>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</si>
  <si>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</si>
  <si>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</si>
  <si>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</si>
  <si>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</si>
  <si>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</si>
  <si>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</si>
  <si>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</si>
  <si>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</si>
  <si>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</si>
  <si>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</si>
  <si>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</si>
  <si>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</si>
  <si>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</si>
  <si>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</si>
  <si>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</si>
  <si>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</si>
  <si>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</si>
  <si>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</si>
  <si>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</si>
  <si>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</si>
  <si>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</si>
  <si>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</si>
  <si>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</si>
  <si>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</si>
  <si>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</si>
  <si>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</si>
  <si>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</si>
  <si>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</si>
  <si>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</si>
  <si>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</si>
  <si>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</si>
  <si>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</si>
  <si>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</si>
  <si>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</si>
  <si>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</si>
  <si>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</si>
  <si>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</si>
  <si>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</si>
  <si>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</si>
  <si>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</si>
  <si>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</si>
  <si>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</si>
  <si>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</si>
  <si>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</si>
  <si>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</si>
  <si>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</si>
  <si>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</si>
  <si>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</si>
  <si>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</si>
  <si>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</si>
  <si>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</si>
  <si>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</si>
  <si>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</si>
  <si>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</si>
  <si>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</si>
  <si>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</si>
  <si>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</si>
  <si>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</si>
  <si>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</si>
  <si>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</si>
  <si>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</si>
  <si>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</si>
  <si>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</si>
  <si>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</si>
  <si>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</si>
  <si>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</si>
  <si>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</si>
  <si>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</si>
  <si>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</si>
  <si>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</si>
  <si>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</si>
  <si>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</si>
  <si>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</si>
  <si>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</si>
  <si>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</si>
  <si>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</si>
  <si>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</si>
  <si>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</si>
  <si>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</si>
  <si>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</si>
  <si>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</si>
  <si>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</si>
  <si>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</si>
  <si>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</si>
  <si>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</si>
  <si>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</si>
  <si>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</si>
  <si>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</si>
  <si>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</si>
  <si>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</si>
  <si>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</si>
  <si>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</si>
  <si>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</si>
  <si>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</si>
  <si>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</si>
  <si>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</si>
  <si>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</si>
  <si>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</si>
  <si>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</si>
  <si>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</si>
  <si>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</si>
  <si>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</si>
  <si>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</si>
  <si>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</si>
  <si>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</si>
  <si>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</si>
  <si>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</si>
  <si>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</si>
  <si>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</si>
  <si>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</si>
  <si>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</si>
  <si>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</si>
  <si>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</si>
  <si>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</si>
  <si>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</si>
  <si>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</si>
  <si>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</si>
  <si>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</si>
  <si>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</si>
  <si>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</si>
  <si>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</si>
  <si>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</si>
  <si>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</si>
  <si>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</si>
  <si>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</si>
  <si>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</si>
  <si>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</si>
  <si>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</si>
  <si>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</si>
  <si>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</si>
  <si>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</si>
  <si>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</si>
  <si>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</si>
  <si>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</si>
  <si>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</si>
  <si>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</si>
  <si>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</si>
  <si>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</si>
  <si>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</si>
  <si>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</si>
  <si>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</si>
  <si>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</si>
  <si>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</si>
  <si>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</si>
  <si>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</si>
  <si>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</si>
  <si>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</si>
  <si>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</si>
  <si>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</si>
  <si>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</si>
  <si>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</si>
  <si>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</si>
  <si>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</si>
  <si>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</si>
  <si>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</si>
  <si>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</si>
  <si>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</si>
  <si>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</si>
  <si>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</si>
  <si>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</si>
  <si>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</si>
  <si>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</si>
  <si>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</si>
  <si>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</si>
  <si>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</si>
  <si>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</si>
  <si>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</si>
  <si>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</si>
  <si>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</si>
  <si>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</si>
  <si>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</si>
  <si>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</si>
  <si>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</si>
  <si>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</si>
  <si>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</si>
  <si>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</si>
  <si>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</si>
  <si>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</si>
  <si>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</si>
  <si>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</si>
  <si>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</si>
  <si>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</si>
  <si>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</si>
  <si>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</si>
  <si>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</si>
  <si>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</si>
  <si>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</si>
  <si>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</si>
  <si>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</si>
  <si>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</si>
  <si>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</si>
  <si>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</si>
  <si>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</si>
  <si>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</si>
  <si>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</si>
  <si>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</si>
  <si>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</si>
  <si>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</si>
  <si>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</si>
  <si>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</si>
  <si>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</si>
  <si>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</si>
  <si>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</si>
  <si>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</si>
  <si>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</si>
  <si>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</si>
  <si>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</si>
  <si>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</si>
  <si>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</si>
  <si>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</si>
  <si>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</si>
  <si>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</si>
  <si>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</si>
  <si>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</si>
  <si>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</si>
  <si>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</si>
  <si>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</si>
  <si>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</si>
  <si>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</si>
  <si>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</si>
  <si>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</si>
  <si>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</si>
  <si>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</si>
  <si>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</si>
  <si>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</si>
  <si>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</si>
  <si>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</si>
  <si>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</si>
  <si>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</si>
  <si>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</si>
  <si>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</si>
  <si>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</si>
  <si>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</si>
  <si>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</si>
  <si>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</si>
  <si>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</si>
  <si>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</si>
  <si>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</si>
  <si>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</si>
  <si>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</si>
  <si>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</si>
  <si>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</si>
  <si>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</si>
  <si>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</si>
  <si>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</si>
  <si>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</si>
  <si>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</si>
  <si>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</si>
  <si>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</si>
  <si>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</si>
  <si>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</si>
  <si>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</si>
  <si>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</si>
  <si>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</si>
  <si>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</si>
  <si>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</si>
  <si>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</si>
  <si>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</si>
  <si>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</si>
  <si>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</si>
  <si>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</si>
  <si>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</si>
  <si>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</si>
  <si>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</si>
  <si>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</si>
  <si>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</si>
  <si>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</si>
  <si>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</si>
  <si>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</si>
  <si>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</si>
  <si>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</si>
  <si>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</si>
  <si>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</si>
  <si>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</si>
  <si>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</si>
  <si>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</si>
  <si>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</si>
  <si>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</si>
  <si>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</si>
  <si>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</si>
  <si>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</si>
  <si>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</si>
  <si>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</si>
  <si>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</si>
  <si>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</si>
  <si>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</si>
  <si>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</si>
  <si>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</si>
  <si>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</si>
  <si>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</si>
  <si>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</si>
  <si>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</si>
  <si>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</si>
  <si>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</si>
  <si>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</si>
  <si>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</si>
  <si>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</si>
  <si>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</si>
  <si>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</si>
  <si>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</si>
  <si>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</si>
  <si>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</si>
  <si>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</si>
  <si>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</si>
  <si>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</si>
  <si>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</si>
  <si>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</si>
  <si>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</si>
  <si>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</si>
  <si>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</si>
  <si>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</si>
  <si>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</si>
  <si>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</si>
  <si>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</si>
  <si>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</si>
  <si>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</si>
  <si>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</si>
  <si>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</si>
  <si>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</si>
  <si>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</si>
  <si>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</si>
  <si>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</si>
  <si>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</si>
  <si>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</si>
  <si>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</si>
  <si>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</si>
  <si>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</si>
  <si>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</si>
  <si>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</si>
  <si>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</si>
  <si>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</si>
  <si>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</si>
  <si>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</si>
  <si>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</si>
  <si>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</si>
  <si>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</si>
  <si>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</si>
  <si>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</si>
  <si>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</si>
  <si>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</si>
  <si>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</si>
  <si>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</si>
  <si>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</si>
  <si>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</si>
  <si>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</si>
  <si>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</si>
  <si>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</si>
  <si>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</si>
  <si>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</si>
  <si>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</si>
  <si>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</si>
  <si>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</si>
  <si>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</si>
  <si>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</si>
  <si>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</si>
  <si>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</si>
  <si>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</si>
  <si>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</si>
  <si>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</si>
  <si>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</si>
  <si>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</si>
  <si>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</si>
  <si>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</si>
  <si>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</si>
  <si>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</si>
  <si>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</si>
  <si>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</si>
  <si>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</si>
  <si>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</si>
  <si>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</si>
  <si>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</si>
  <si>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</si>
  <si>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</si>
  <si>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</si>
  <si>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</si>
  <si>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</si>
  <si>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</si>
  <si>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</si>
  <si>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</si>
  <si>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</si>
  <si>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</si>
  <si>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</si>
  <si>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</si>
  <si>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</si>
  <si>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</si>
  <si>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</si>
  <si>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</si>
  <si>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</si>
  <si>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</si>
  <si>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</si>
  <si>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</si>
  <si>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</si>
  <si>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</si>
  <si>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</si>
  <si>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</si>
  <si>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</si>
  <si>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</si>
  <si>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</si>
  <si>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</si>
  <si>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</si>
  <si>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</si>
  <si>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</si>
  <si>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</si>
  <si>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</si>
  <si>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</si>
  <si>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</si>
  <si>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</si>
  <si>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</si>
  <si>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</si>
  <si>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</si>
  <si>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</si>
  <si>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</si>
  <si>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</si>
  <si>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</si>
  <si>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</si>
  <si>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</si>
  <si>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</si>
  <si>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</si>
  <si>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</si>
  <si>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</si>
  <si>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</si>
  <si>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</si>
  <si>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</si>
  <si>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</si>
  <si>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</si>
  <si>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</si>
  <si>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</si>
  <si>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</si>
  <si>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</si>
  <si>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</si>
  <si>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</si>
  <si>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</si>
  <si>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</si>
  <si>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</si>
  <si>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</si>
  <si>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</si>
  <si>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</si>
  <si>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</si>
  <si>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</si>
  <si>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</si>
  <si>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</si>
  <si>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</si>
  <si>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</si>
  <si>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</si>
  <si>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</si>
  <si>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</si>
  <si>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</si>
  <si>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</si>
  <si>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</si>
  <si>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</si>
  <si>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</si>
  <si>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</si>
  <si>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</si>
  <si>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</si>
  <si>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</si>
  <si>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</si>
  <si>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</si>
  <si>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</si>
  <si>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</si>
  <si>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</si>
  <si>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</si>
  <si>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</si>
  <si>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</si>
  <si>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</si>
  <si>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</si>
  <si>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</si>
  <si>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</si>
  <si>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</si>
  <si>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</si>
  <si>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</si>
  <si>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</si>
  <si>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</si>
  <si>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</si>
  <si>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</si>
  <si>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</si>
  <si>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</si>
  <si>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</si>
  <si>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</si>
  <si>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</si>
  <si>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</si>
  <si>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</si>
  <si>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</si>
  <si>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</si>
  <si>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</si>
  <si>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</si>
  <si>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</si>
  <si>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</si>
  <si>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</si>
  <si>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</si>
  <si>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</si>
  <si>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</si>
  <si>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</si>
  <si>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</si>
  <si>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</si>
  <si>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</si>
  <si>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</si>
  <si>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</si>
  <si>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</si>
  <si>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</si>
  <si>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</si>
  <si>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</si>
  <si>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</si>
  <si>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</si>
  <si>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</si>
  <si>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</si>
  <si>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</si>
  <si>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</si>
  <si>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</si>
  <si>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</si>
  <si>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</si>
  <si>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</si>
  <si>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</si>
  <si>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</si>
  <si>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</si>
  <si>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</si>
  <si>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</si>
  <si>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</si>
  <si>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</si>
  <si>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</si>
  <si>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</si>
  <si>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</si>
  <si>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</si>
  <si>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</si>
  <si>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</si>
  <si>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</si>
  <si>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</si>
  <si>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</si>
  <si>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</si>
  <si>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</si>
  <si>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</si>
  <si>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</si>
  <si>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</si>
  <si>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</si>
  <si>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</si>
  <si>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</si>
  <si>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</si>
  <si>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</si>
  <si>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</si>
  <si>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</si>
  <si>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</si>
  <si>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</si>
  <si>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</si>
  <si>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</si>
  <si>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</si>
  <si>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</si>
  <si>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</si>
  <si>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</si>
  <si>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</si>
  <si>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</si>
  <si>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</si>
  <si>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</si>
  <si>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</si>
  <si>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</si>
  <si>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</si>
  <si>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</si>
  <si>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</si>
  <si>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</si>
  <si>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</si>
  <si>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</si>
  <si>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</si>
  <si>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</si>
  <si>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</si>
  <si>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</si>
  <si>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</si>
  <si>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</si>
  <si>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</si>
  <si>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</si>
  <si>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</si>
  <si>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</si>
  <si>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</si>
  <si>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</si>
  <si>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</si>
  <si>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</si>
  <si>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</si>
  <si>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</si>
  <si>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</si>
  <si>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</si>
  <si>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</si>
  <si>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</si>
  <si>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</si>
  <si>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</si>
  <si>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</si>
  <si>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</si>
  <si>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</si>
  <si>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</si>
  <si>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</si>
  <si>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</si>
  <si>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</si>
  <si>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</si>
  <si>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</si>
  <si>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</si>
  <si>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</si>
  <si>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</si>
  <si>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</si>
  <si>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</si>
  <si>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</si>
  <si>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</si>
  <si>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</si>
  <si>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</si>
  <si>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</si>
  <si>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</si>
  <si>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</si>
  <si>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</si>
  <si>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</si>
  <si>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</si>
  <si>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</si>
  <si>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</si>
  <si>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</si>
  <si>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</si>
  <si>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</si>
  <si>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</si>
  <si>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</si>
  <si>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</si>
  <si>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</si>
  <si>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</si>
  <si>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</si>
  <si>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</si>
  <si>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</si>
  <si>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</si>
  <si>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</si>
  <si>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</si>
  <si>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</si>
  <si>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</si>
  <si>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</si>
  <si>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</si>
  <si>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</si>
  <si>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</si>
  <si>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</si>
  <si>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</si>
  <si>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</si>
  <si>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</si>
  <si>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</si>
  <si>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</si>
  <si>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</si>
  <si>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</si>
  <si>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</si>
  <si>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</si>
  <si>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</si>
  <si>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</si>
  <si>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</si>
  <si>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</si>
  <si>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</si>
  <si>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</si>
  <si>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</si>
  <si>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</si>
  <si>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</si>
  <si>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</si>
  <si>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</si>
  <si>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</si>
  <si>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</si>
  <si>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</si>
  <si>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</si>
  <si>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</si>
  <si>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</si>
  <si>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</si>
  <si>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</si>
  <si>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</si>
  <si>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</si>
  <si>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</si>
  <si>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</si>
  <si>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</si>
  <si>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</si>
  <si>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</si>
  <si>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</si>
  <si>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</si>
  <si>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</si>
  <si>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</si>
  <si>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</si>
  <si>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</si>
  <si>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</si>
  <si>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</si>
  <si>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</si>
  <si>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</si>
  <si>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</si>
  <si>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</si>
  <si>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</si>
  <si>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</si>
  <si>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</si>
  <si>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</si>
  <si>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</si>
  <si>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</si>
  <si>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</si>
  <si>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</si>
  <si>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</si>
  <si>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</si>
  <si>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</si>
  <si>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</si>
  <si>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</si>
  <si>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</si>
  <si>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</si>
  <si>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</si>
  <si>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</si>
  <si>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</si>
  <si>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</si>
  <si>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</si>
  <si>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</si>
  <si>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</si>
  <si>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</si>
  <si>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</si>
  <si>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</si>
  <si>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</si>
  <si>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</si>
  <si>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</si>
  <si>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</si>
  <si>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</si>
  <si>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</si>
  <si>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</si>
  <si>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</si>
  <si>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</si>
  <si>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</si>
  <si>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</si>
  <si>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</si>
  <si>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</si>
  <si>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</si>
  <si>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</si>
  <si>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</si>
  <si>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</si>
  <si>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</si>
  <si>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</si>
  <si>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</si>
  <si>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</si>
  <si>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</si>
  <si>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</si>
  <si>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</si>
  <si>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</si>
  <si>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</si>
  <si>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</si>
  <si>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</si>
  <si>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</si>
  <si>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</si>
  <si>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</si>
  <si>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</si>
  <si>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</si>
  <si>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</si>
  <si>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</si>
  <si>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</si>
  <si>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</si>
  <si>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</si>
  <si>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</si>
  <si>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</si>
  <si>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</si>
  <si>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</si>
  <si>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</si>
  <si>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</si>
  <si>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</si>
  <si>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</si>
  <si>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</si>
  <si>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</si>
  <si>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</si>
  <si>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</si>
  <si>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</si>
  <si>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</si>
  <si>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</si>
  <si>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</si>
  <si>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</si>
  <si>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</si>
  <si>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</si>
  <si>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</si>
  <si>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</si>
  <si>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</si>
  <si>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</si>
  <si>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</si>
  <si>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</si>
  <si>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</si>
  <si>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</si>
  <si>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</si>
  <si>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</si>
  <si>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</si>
  <si>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</si>
  <si>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</si>
  <si>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</si>
  <si>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</si>
  <si>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</si>
  <si>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</si>
  <si>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</si>
  <si>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</si>
  <si>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</si>
  <si>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</si>
  <si>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</si>
  <si>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</si>
  <si>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</si>
  <si>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</si>
  <si>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</si>
  <si>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</si>
  <si>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</si>
  <si>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</si>
  <si>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</si>
  <si>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</si>
  <si>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</si>
  <si>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</si>
  <si>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</si>
  <si>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</si>
  <si>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</si>
  <si>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</si>
  <si>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</si>
  <si>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</si>
  <si>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</si>
  <si>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</si>
  <si>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</si>
  <si>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</si>
  <si>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</si>
  <si>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</si>
  <si>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</si>
  <si>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</si>
  <si>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</si>
  <si>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</si>
  <si>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</si>
  <si>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</si>
  <si>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</si>
  <si>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</si>
  <si>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</si>
  <si>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</si>
  <si>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</si>
  <si>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</si>
  <si>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</si>
  <si>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</si>
  <si>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</si>
  <si>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</si>
  <si>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</si>
  <si>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</si>
  <si>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</si>
  <si>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</si>
  <si>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</si>
  <si>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</si>
  <si>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</si>
  <si>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</si>
  <si>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</si>
  <si>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</si>
  <si>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</si>
  <si>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</si>
  <si>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</si>
  <si>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</si>
  <si>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</si>
  <si>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</si>
  <si>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</si>
  <si>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</si>
  <si>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</si>
  <si>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</si>
  <si>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</si>
  <si>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</si>
  <si>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</si>
  <si>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</si>
  <si>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</si>
  <si>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</si>
  <si>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</si>
  <si>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</si>
  <si>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</si>
  <si>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</si>
  <si>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</si>
  <si>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</si>
  <si>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</si>
  <si>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</si>
  <si>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</si>
  <si>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</si>
  <si>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</si>
  <si>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</si>
  <si>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</si>
  <si>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</si>
  <si>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</si>
  <si>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</si>
  <si>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</si>
  <si>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</si>
  <si>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</si>
  <si>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</si>
  <si>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</si>
  <si>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</si>
  <si>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</si>
  <si>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</si>
  <si>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</si>
  <si>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</si>
  <si>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</si>
  <si>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</si>
  <si>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</si>
  <si>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</si>
  <si>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</si>
  <si>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</si>
  <si>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</si>
  <si>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</si>
  <si>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</si>
  <si>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</si>
  <si>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</si>
  <si>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</si>
  <si>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</si>
  <si>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</si>
  <si>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</si>
  <si>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</si>
  <si>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</si>
  <si>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</si>
  <si>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</si>
  <si>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</si>
  <si>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</si>
  <si>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</si>
  <si>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</si>
  <si>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</si>
  <si>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</si>
  <si>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</si>
  <si>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</si>
  <si>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</si>
  <si>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</si>
  <si>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</si>
  <si>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</si>
  <si>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</si>
  <si>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</si>
  <si>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</si>
  <si>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</si>
  <si>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</si>
  <si>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</si>
  <si>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</si>
  <si>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</si>
  <si>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</si>
  <si>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</si>
  <si>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</si>
  <si>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</si>
  <si>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</si>
  <si>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</si>
  <si>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</si>
  <si>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</si>
  <si>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</si>
  <si>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</si>
  <si>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</si>
  <si>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</si>
  <si>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</si>
  <si>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</si>
  <si>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</si>
  <si>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</si>
  <si>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</si>
  <si>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</si>
  <si>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</si>
  <si>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</si>
  <si>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</si>
  <si>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</si>
  <si>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</si>
  <si>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</si>
  <si>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</si>
  <si>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</si>
  <si>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</si>
  <si>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</si>
  <si>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</si>
  <si>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</si>
  <si>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</si>
  <si>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</si>
  <si>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</si>
  <si>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</si>
  <si>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</si>
  <si>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</si>
  <si>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</si>
  <si>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</si>
  <si>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</si>
  <si>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</si>
  <si>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</si>
  <si>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</si>
  <si>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</si>
  <si>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</si>
  <si>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</si>
  <si>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</si>
  <si>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</si>
  <si>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</si>
  <si>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</si>
  <si>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</si>
  <si>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</si>
  <si>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</si>
  <si>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</si>
  <si>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</si>
  <si>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</si>
  <si>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</si>
  <si>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</si>
  <si>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</si>
  <si>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</si>
  <si>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</si>
  <si>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</si>
  <si>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</si>
  <si>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</si>
  <si>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</si>
  <si>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</si>
  <si>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</si>
  <si>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</si>
  <si>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</si>
  <si>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</si>
  <si>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</si>
  <si>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</si>
  <si>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</si>
  <si>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</si>
  <si>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</si>
  <si>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</si>
  <si>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</si>
  <si>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</si>
  <si>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</si>
  <si>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</si>
  <si>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</si>
  <si>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</si>
  <si>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</si>
  <si>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</si>
  <si>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</si>
  <si>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</si>
  <si>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</si>
  <si>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</si>
  <si>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</si>
  <si>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</si>
  <si>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</si>
  <si>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</si>
  <si>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</si>
  <si>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</si>
  <si>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</si>
  <si>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</si>
  <si>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</si>
  <si>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</si>
  <si>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</si>
  <si>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</si>
  <si>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</si>
  <si>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</si>
  <si>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</si>
  <si>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</si>
  <si>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</si>
  <si>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</si>
  <si>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</si>
  <si>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</si>
  <si>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</si>
  <si>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</si>
  <si>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</si>
  <si>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</si>
  <si>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</si>
  <si>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</si>
  <si>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</si>
  <si>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</si>
  <si>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</si>
  <si>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</si>
  <si>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</si>
  <si>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</si>
  <si>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</si>
  <si>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</si>
  <si>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</si>
  <si>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</si>
  <si>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</si>
  <si>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</si>
  <si>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</si>
  <si>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</si>
  <si>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</si>
  <si>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</si>
  <si>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</si>
  <si>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</si>
  <si>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</si>
  <si>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</si>
  <si>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</si>
  <si>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</si>
  <si>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</si>
  <si>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</si>
  <si>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</si>
  <si>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</si>
  <si>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</si>
  <si>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</si>
  <si>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</si>
  <si>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</si>
  <si>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</si>
  <si>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</si>
  <si>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</si>
  <si>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</si>
  <si>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</si>
  <si>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</si>
  <si>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</si>
  <si>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</si>
  <si>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</si>
  <si>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</si>
  <si>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</si>
  <si>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</si>
  <si>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</si>
  <si>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</si>
  <si>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</si>
  <si>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</si>
  <si>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</si>
  <si>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</si>
  <si>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</si>
  <si>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</si>
  <si>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</si>
  <si>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</si>
  <si>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</si>
  <si>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</si>
  <si>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</si>
  <si>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</si>
  <si>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</si>
  <si>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</si>
  <si>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</si>
  <si>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</si>
  <si>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</si>
  <si>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</si>
  <si>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</si>
  <si>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</si>
  <si>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</si>
  <si>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</si>
  <si>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</si>
  <si>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</si>
  <si>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</si>
  <si>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</si>
  <si>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</si>
  <si>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</si>
  <si>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</si>
  <si>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</si>
  <si>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</si>
  <si>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</si>
  <si>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</si>
  <si>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</si>
  <si>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</si>
  <si>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</si>
  <si>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</si>
  <si>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</si>
  <si>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</si>
  <si>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</si>
  <si>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</si>
  <si>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</si>
  <si>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</si>
  <si>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</si>
  <si>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</si>
  <si>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</si>
  <si>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</si>
  <si>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</si>
  <si>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</si>
  <si>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</si>
  <si>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</si>
  <si>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</si>
  <si>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</si>
  <si>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</si>
  <si>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</si>
  <si>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</si>
  <si>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</si>
  <si>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</si>
  <si>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</si>
  <si>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</si>
  <si>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</si>
  <si>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</si>
  <si>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</si>
  <si>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</si>
  <si>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</si>
  <si>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</si>
  <si>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</si>
  <si>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</si>
  <si>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</si>
  <si>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</si>
  <si>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</si>
  <si>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</si>
  <si>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</si>
  <si>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</si>
  <si>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</si>
  <si>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</si>
  <si>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</si>
  <si>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</si>
  <si>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</si>
  <si>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</si>
  <si>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</si>
  <si>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</si>
  <si>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</si>
  <si>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</si>
  <si>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</si>
  <si>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</si>
  <si>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</si>
  <si>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</si>
  <si>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</si>
  <si>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</si>
  <si>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</si>
  <si>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</si>
  <si>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</si>
  <si>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</si>
  <si>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</si>
  <si>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</si>
  <si>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</si>
  <si>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</si>
  <si>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</si>
  <si>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</si>
  <si>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</si>
  <si>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</si>
  <si>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</si>
  <si>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</si>
  <si>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</si>
  <si>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</si>
  <si>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</si>
  <si>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</si>
  <si>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</si>
  <si>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</si>
  <si>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</si>
  <si>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</si>
  <si>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</si>
  <si>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</si>
  <si>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</si>
  <si>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</si>
  <si>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</si>
  <si>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</si>
  <si>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</si>
  <si>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</si>
  <si>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</si>
  <si>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</si>
  <si>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</si>
  <si>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</si>
  <si>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</si>
  <si>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</si>
  <si>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</si>
  <si>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</si>
  <si>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</si>
  <si>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</si>
  <si>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</si>
  <si>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</si>
  <si>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</si>
  <si>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</si>
  <si>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</si>
  <si>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</si>
  <si>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</si>
  <si>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</si>
  <si>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</si>
  <si>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</si>
  <si>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</si>
  <si>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</si>
  <si>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</si>
  <si>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</si>
  <si>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</si>
  <si>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</si>
  <si>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</si>
  <si>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</si>
  <si>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</si>
  <si>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</si>
  <si>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</si>
  <si>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</si>
  <si>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</si>
  <si>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</si>
  <si>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</si>
  <si>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</si>
  <si>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</si>
  <si>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</si>
  <si>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</si>
  <si>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</si>
  <si>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</si>
  <si>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</si>
  <si>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</si>
  <si>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</si>
  <si>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</si>
  <si>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</si>
  <si>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</si>
  <si>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</si>
  <si>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</si>
  <si>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</si>
  <si>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</si>
  <si>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</si>
  <si>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</si>
  <si>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</si>
  <si>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</si>
  <si>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</si>
  <si>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</si>
  <si>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</si>
  <si>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</si>
  <si>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</si>
  <si>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</si>
  <si>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</si>
  <si>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</si>
  <si>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</si>
  <si>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</si>
  <si>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</si>
  <si>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</si>
  <si>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</si>
  <si>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</si>
  <si>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</si>
  <si>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</si>
  <si>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</si>
  <si>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</si>
  <si>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</si>
  <si>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</si>
  <si>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</si>
  <si>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</si>
  <si>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</si>
  <si>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</si>
  <si>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</si>
  <si>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</si>
  <si>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</si>
  <si>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</si>
  <si>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</si>
  <si>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</si>
  <si>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</si>
  <si>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</si>
  <si>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</si>
  <si>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</si>
  <si>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</si>
  <si>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</si>
  <si>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</si>
  <si>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</si>
  <si>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</si>
  <si>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</si>
  <si>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</si>
  <si>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</si>
  <si>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</si>
  <si>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</si>
  <si>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</si>
  <si>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</si>
  <si>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</si>
  <si>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</si>
  <si>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</si>
  <si>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</si>
  <si>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</si>
  <si>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</si>
  <si>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</si>
  <si>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</si>
  <si>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</si>
  <si>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</si>
  <si>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</si>
  <si>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</si>
  <si>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</si>
  <si>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</si>
  <si>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</si>
  <si>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</si>
  <si>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</si>
  <si>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</si>
  <si>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</si>
  <si>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</si>
  <si>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</si>
  <si>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</si>
  <si>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</si>
  <si>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</si>
  <si>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</si>
  <si>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</si>
  <si>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</si>
  <si>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</si>
  <si>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</si>
  <si>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</si>
  <si>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</si>
  <si>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</si>
  <si>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</si>
  <si>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</si>
  <si>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</si>
  <si>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</si>
  <si>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</si>
  <si>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</si>
  <si>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</si>
  <si>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</si>
  <si>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</si>
  <si>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</si>
  <si>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</si>
  <si>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</si>
  <si>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</si>
  <si>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</si>
  <si>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</si>
  <si>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</si>
  <si>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</si>
  <si>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</si>
  <si>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</si>
  <si>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</si>
  <si>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</si>
  <si>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</si>
  <si>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</si>
  <si>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</si>
  <si>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</si>
  <si>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</si>
  <si>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</si>
  <si>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</si>
  <si>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</si>
  <si>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</si>
  <si>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</si>
  <si>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</si>
  <si>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</si>
  <si>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</si>
  <si>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</si>
  <si>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</si>
  <si>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</si>
  <si>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</si>
  <si>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</si>
  <si>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</si>
  <si>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</si>
  <si>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</si>
  <si>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</si>
  <si>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</si>
  <si>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</si>
  <si>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</si>
  <si>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</si>
  <si>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</si>
  <si>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</si>
  <si>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</si>
  <si>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</si>
  <si>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</si>
  <si>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</si>
  <si>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</si>
  <si>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</si>
  <si>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</si>
  <si>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</si>
  <si>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</si>
  <si>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</si>
  <si>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</si>
  <si>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</si>
  <si>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</si>
  <si>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</si>
  <si>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</si>
  <si>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</si>
  <si>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</si>
  <si>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</si>
  <si>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</si>
  <si>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</si>
  <si>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</si>
  <si>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</si>
  <si>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</si>
  <si>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</si>
  <si>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</si>
  <si>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</si>
  <si>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</si>
  <si>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</si>
  <si>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</si>
  <si>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</si>
  <si>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</si>
  <si>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</si>
  <si>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</si>
  <si>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</si>
  <si>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</si>
  <si>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</si>
  <si>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</si>
  <si>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</si>
  <si>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</si>
  <si>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</si>
  <si>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</si>
  <si>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</si>
  <si>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</si>
  <si>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</si>
  <si>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</si>
  <si>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</si>
  <si>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</si>
  <si>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</si>
  <si>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</si>
  <si>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</si>
  <si>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</si>
  <si>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</si>
  <si>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</si>
  <si>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</si>
  <si>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</si>
  <si>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</si>
  <si>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</si>
  <si>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</si>
  <si>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</si>
  <si>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</si>
  <si>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</si>
  <si>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</si>
  <si>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</si>
  <si>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</si>
  <si>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</si>
  <si>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</si>
  <si>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</si>
  <si>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</si>
  <si>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</si>
  <si>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</si>
  <si>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</si>
  <si>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</si>
  <si>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</si>
  <si>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</si>
  <si>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</si>
  <si>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</si>
  <si>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</si>
  <si>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</si>
  <si>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</si>
  <si>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</si>
  <si>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</si>
  <si>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</si>
  <si>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</si>
  <si>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</si>
  <si>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</si>
  <si>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</si>
  <si>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</si>
  <si>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</si>
  <si>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</si>
  <si>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</si>
  <si>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</si>
  <si>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</si>
  <si>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</si>
  <si>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</si>
  <si>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</si>
  <si>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</si>
  <si>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</si>
  <si>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</si>
  <si>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</si>
  <si>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</si>
  <si>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</si>
  <si>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</si>
  <si>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</si>
  <si>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</si>
  <si>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</si>
  <si>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</si>
  <si>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</si>
  <si>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</si>
  <si>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</si>
  <si>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</si>
  <si>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</si>
  <si>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</si>
  <si>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</si>
  <si>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</si>
  <si>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</si>
  <si>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</si>
  <si>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</si>
  <si>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</si>
  <si>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</si>
  <si>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</si>
  <si>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</si>
  <si>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</si>
  <si>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</si>
  <si>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</si>
  <si>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</si>
  <si>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</si>
  <si>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</si>
  <si>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</si>
  <si>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</si>
  <si>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</si>
  <si>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</si>
  <si>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</si>
  <si>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</si>
  <si>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</si>
  <si>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</si>
  <si>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</si>
  <si>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</si>
  <si>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</si>
  <si>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</si>
  <si>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</si>
  <si>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</si>
  <si>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</si>
  <si>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</si>
  <si>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</si>
  <si>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</si>
  <si>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</si>
  <si>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</si>
  <si>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</si>
  <si>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</si>
  <si>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</si>
  <si>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</si>
  <si>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</si>
  <si>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</si>
  <si>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</si>
  <si>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</si>
  <si>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</si>
  <si>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</si>
  <si>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</si>
  <si>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</si>
  <si>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</si>
  <si>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</si>
  <si>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</si>
  <si>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</si>
  <si>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</si>
  <si>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</si>
  <si>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</si>
  <si>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</si>
  <si>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</si>
  <si>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</si>
  <si>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</si>
  <si>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</si>
  <si>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</si>
  <si>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</si>
  <si>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</si>
  <si>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</si>
  <si>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</si>
  <si>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</si>
  <si>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</si>
  <si>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</si>
  <si>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</si>
  <si>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</si>
  <si>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</si>
  <si>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</si>
  <si>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</si>
  <si>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</si>
  <si>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</si>
  <si>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</si>
  <si>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</si>
  <si>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</si>
  <si>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</si>
  <si>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</si>
  <si>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</si>
  <si>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</si>
  <si>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</si>
  <si>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</si>
  <si>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</si>
  <si>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</si>
  <si>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</si>
  <si>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</si>
  <si>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</si>
  <si>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</si>
  <si>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</si>
  <si>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</si>
  <si>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</si>
  <si>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</si>
  <si>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</si>
  <si>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</si>
  <si>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</si>
  <si>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</si>
  <si>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</si>
  <si>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</si>
  <si>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</si>
  <si>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</si>
  <si>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</si>
  <si>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</si>
  <si>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</si>
  <si>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</si>
  <si>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</si>
  <si>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</si>
  <si>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</si>
  <si>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</si>
  <si>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</si>
  <si>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</si>
  <si>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</si>
  <si>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</si>
  <si>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</si>
  <si>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</si>
  <si>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</si>
  <si>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</si>
  <si>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</si>
  <si>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</si>
  <si>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</si>
  <si>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</si>
  <si>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</si>
  <si>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</si>
  <si>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</si>
  <si>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</si>
  <si>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</si>
  <si>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</si>
  <si>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</si>
  <si>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</si>
  <si>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</si>
  <si>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</si>
  <si>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</si>
  <si>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</si>
  <si>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</si>
  <si>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</si>
  <si>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</si>
  <si>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</si>
  <si>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</si>
  <si>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</si>
  <si>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</si>
  <si>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</si>
  <si>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</si>
  <si>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</si>
  <si>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</si>
  <si>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</si>
  <si>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</si>
  <si>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</si>
  <si>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</si>
  <si>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</si>
  <si>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</si>
  <si>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</si>
  <si>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</si>
  <si>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</si>
  <si>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</si>
  <si>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</si>
  <si>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</si>
  <si>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</si>
  <si>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</si>
  <si>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</si>
  <si>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</si>
  <si>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</si>
  <si>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</si>
  <si>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</si>
  <si>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</si>
  <si>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</si>
  <si>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</si>
  <si>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</si>
  <si>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</si>
  <si>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</si>
  <si>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</si>
  <si>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</si>
  <si>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</si>
  <si>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</si>
  <si>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</si>
  <si>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</si>
  <si>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</si>
  <si>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</si>
  <si>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</si>
  <si>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</si>
  <si>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</si>
  <si>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</si>
  <si>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</si>
  <si>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</si>
  <si>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</si>
  <si>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</si>
  <si>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</si>
  <si>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</si>
  <si>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</si>
  <si>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</si>
  <si>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</si>
  <si>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</si>
  <si>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</si>
  <si>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</si>
  <si>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</si>
  <si>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</si>
  <si>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</si>
  <si>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</si>
  <si>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</si>
  <si>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</si>
  <si>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</si>
  <si>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</si>
  <si>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</si>
  <si>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</si>
  <si>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</si>
  <si>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</si>
  <si>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</si>
  <si>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</si>
  <si>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</si>
  <si>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</si>
  <si>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</si>
  <si>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</si>
  <si>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</si>
  <si>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</si>
  <si>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</si>
  <si>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</si>
  <si>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</si>
  <si>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</si>
  <si>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</si>
  <si>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</si>
  <si>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</si>
  <si>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</si>
  <si>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</si>
  <si>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</si>
  <si>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</si>
  <si>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</si>
  <si>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</si>
  <si>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</si>
  <si>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</si>
  <si>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</si>
  <si>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</si>
  <si>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</si>
  <si>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</si>
  <si>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</si>
  <si>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</si>
  <si>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</si>
  <si>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</si>
  <si>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</si>
  <si>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</si>
  <si>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</si>
  <si>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</si>
  <si>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</si>
  <si>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</si>
  <si>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</si>
  <si>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</si>
  <si>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</si>
  <si>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</si>
  <si>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</si>
  <si>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</si>
  <si>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</si>
  <si>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</si>
  <si>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</si>
  <si>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</si>
  <si>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</si>
  <si>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</si>
  <si>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</si>
  <si>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</si>
  <si>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</si>
  <si>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</si>
  <si>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</si>
  <si>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</si>
  <si>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</si>
  <si>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</si>
  <si>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</si>
  <si>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</si>
  <si>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</si>
  <si>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</si>
  <si>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</si>
  <si>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</si>
  <si>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</si>
  <si>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</si>
  <si>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</si>
  <si>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</si>
  <si>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</si>
  <si>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</si>
  <si>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</si>
  <si>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</si>
  <si>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</si>
  <si>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</si>
  <si>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</si>
  <si>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</si>
  <si>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</si>
  <si>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</si>
  <si>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</si>
  <si>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</si>
  <si>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</si>
  <si>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</si>
  <si>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</si>
  <si>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</si>
  <si>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</si>
  <si>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</si>
  <si>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</si>
  <si>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</si>
  <si>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</si>
  <si>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</si>
  <si>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</si>
  <si>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</si>
  <si>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</si>
  <si>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</si>
  <si>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</si>
  <si>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</si>
  <si>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</si>
  <si>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</si>
  <si>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</si>
  <si>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</si>
  <si>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</si>
  <si>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</si>
  <si>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</si>
  <si>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</si>
  <si>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</si>
  <si>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</si>
  <si>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</si>
  <si>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</si>
  <si>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</si>
  <si>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</si>
  <si>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</si>
  <si>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</si>
  <si>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</si>
  <si>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</si>
  <si>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</si>
  <si>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</si>
  <si>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</si>
  <si>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</si>
  <si>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</si>
  <si>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</si>
  <si>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</si>
  <si>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</si>
  <si>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</si>
  <si>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</si>
  <si>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</si>
  <si>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</si>
  <si>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</si>
  <si>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</si>
  <si>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</si>
  <si>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</si>
  <si>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</si>
  <si>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</si>
  <si>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</si>
  <si>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</si>
  <si>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</si>
  <si>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</si>
  <si>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</si>
  <si>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</si>
  <si>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</si>
  <si>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</si>
  <si>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</si>
  <si>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</si>
  <si>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</si>
  <si>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</si>
  <si>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</si>
  <si>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</si>
  <si>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</si>
  <si>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</si>
  <si>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</si>
  <si>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</si>
  <si>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</si>
  <si>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</si>
  <si>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</si>
  <si>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</si>
  <si>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</si>
  <si>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</si>
  <si>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</si>
  <si>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</si>
  <si>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</si>
  <si>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</si>
  <si>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</si>
  <si>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</si>
  <si>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</si>
  <si>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</si>
  <si>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</si>
  <si>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</si>
  <si>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</si>
  <si>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</si>
  <si>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</si>
  <si>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</si>
  <si>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</si>
  <si>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</si>
  <si>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</si>
  <si>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</si>
  <si>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</si>
  <si>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</si>
  <si>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</si>
  <si>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</si>
  <si>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</si>
  <si>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</si>
  <si>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</si>
  <si>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</si>
  <si>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</si>
  <si>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</si>
  <si>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</si>
  <si>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</si>
  <si>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</si>
  <si>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</si>
  <si>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</si>
  <si>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</si>
  <si>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</si>
  <si>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</si>
  <si>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</si>
  <si>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</si>
  <si>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</si>
  <si>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</si>
  <si>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</si>
  <si>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</si>
  <si>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</si>
  <si>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</si>
  <si>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</si>
  <si>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</si>
  <si>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</si>
  <si>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</si>
  <si>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</si>
  <si>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</si>
  <si>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</si>
  <si>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</si>
  <si>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</si>
  <si>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</si>
  <si>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</si>
  <si>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</si>
  <si>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</si>
  <si>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</si>
  <si>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</si>
  <si>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</si>
  <si>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</si>
  <si>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</si>
  <si>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</si>
  <si>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</si>
  <si>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</si>
  <si>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</si>
  <si>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</si>
  <si>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</si>
  <si>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</si>
  <si>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</si>
  <si>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</si>
  <si>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</si>
  <si>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</si>
  <si>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</si>
  <si>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</si>
  <si>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</si>
  <si>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</si>
  <si>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</si>
  <si>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</si>
  <si>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</si>
  <si>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</si>
  <si>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</si>
  <si>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</si>
  <si>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</si>
  <si>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</si>
  <si>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</si>
  <si>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</si>
  <si>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</si>
  <si>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</si>
  <si>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</si>
  <si>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</si>
  <si>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</si>
  <si>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</si>
  <si>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</si>
  <si>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</si>
  <si>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</si>
  <si>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</si>
  <si>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</si>
  <si>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</si>
  <si>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</si>
  <si>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</si>
  <si>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</si>
  <si>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</si>
  <si>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</si>
  <si>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</si>
  <si>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</si>
  <si>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</si>
  <si>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</si>
  <si>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</si>
  <si>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</si>
  <si>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</si>
  <si>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</si>
  <si>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</si>
  <si>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</si>
  <si>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</si>
  <si>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</si>
  <si>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</si>
  <si>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</si>
  <si>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</si>
  <si>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</si>
  <si>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</si>
  <si>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</si>
  <si>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</si>
  <si>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</si>
  <si>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</si>
  <si>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</si>
  <si>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</si>
  <si>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</si>
  <si>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</si>
  <si>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</si>
  <si>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</si>
  <si>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</si>
  <si>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</si>
  <si>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</si>
  <si>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</si>
  <si>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</si>
  <si>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</si>
  <si>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</si>
  <si>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</si>
  <si>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</si>
  <si>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</si>
  <si>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</si>
  <si>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</si>
  <si>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</si>
  <si>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</si>
  <si>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</si>
  <si>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</si>
  <si>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</si>
  <si>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</si>
  <si>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</si>
  <si>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</si>
  <si>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</si>
  <si>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</si>
  <si>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</si>
  <si>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</si>
  <si>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</si>
  <si>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</si>
  <si>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</si>
  <si>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</si>
  <si>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</si>
  <si>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</si>
  <si>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</si>
  <si>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</si>
  <si>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</si>
  <si>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</si>
  <si>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</si>
  <si>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</si>
  <si>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</si>
  <si>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</si>
  <si>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</si>
  <si>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</si>
  <si>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</si>
  <si>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</si>
  <si>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</si>
  <si>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</si>
  <si>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</si>
  <si>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</si>
  <si>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</si>
  <si>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</si>
  <si>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</si>
  <si>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</si>
  <si>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</si>
  <si>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</si>
  <si>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</si>
  <si>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</si>
  <si>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</si>
  <si>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</si>
  <si>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</si>
  <si>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</si>
  <si>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</si>
  <si>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</si>
  <si>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</si>
  <si>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</si>
  <si>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</si>
  <si>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</si>
  <si>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</si>
  <si>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</si>
  <si>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</si>
  <si>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</si>
  <si>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</si>
  <si>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</si>
  <si>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</si>
  <si>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</si>
  <si>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</si>
  <si>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</si>
  <si>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</si>
  <si>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</si>
  <si>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</si>
  <si>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</si>
  <si>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</si>
  <si>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</si>
  <si>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</si>
  <si>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</si>
  <si>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</si>
  <si>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</si>
  <si>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</si>
  <si>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</si>
  <si>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</si>
  <si>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</si>
  <si>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</si>
  <si>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</si>
  <si>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</si>
  <si>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</si>
  <si>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</si>
  <si>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</si>
  <si>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</si>
  <si>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</si>
  <si>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</si>
  <si>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</si>
  <si>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</si>
  <si>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</si>
  <si>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</si>
  <si>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</si>
  <si>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</si>
  <si>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</si>
  <si>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</si>
  <si>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</si>
  <si>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</si>
  <si>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</si>
  <si>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</si>
  <si>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</si>
  <si>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</si>
  <si>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</si>
  <si>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</si>
  <si>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</si>
  <si>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</si>
  <si>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</si>
  <si>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</si>
  <si>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</si>
  <si>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</si>
  <si>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</si>
  <si>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</si>
  <si>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</si>
  <si>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</si>
  <si>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</si>
  <si>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</si>
  <si>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</si>
  <si>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</si>
  <si>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</si>
  <si>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</si>
  <si>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</si>
  <si>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</si>
  <si>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</si>
  <si>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</si>
  <si>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</si>
  <si>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</si>
  <si>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</si>
  <si>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</si>
  <si>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</si>
  <si>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</si>
  <si>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</si>
  <si>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</si>
  <si>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</si>
  <si>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</si>
  <si>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</si>
  <si>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</si>
  <si>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</si>
  <si>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</si>
  <si>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</si>
  <si>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</si>
  <si>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</si>
  <si>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</si>
  <si>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</si>
  <si>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</si>
  <si>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</si>
  <si>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</si>
  <si>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</si>
  <si>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</si>
  <si>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</si>
  <si>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</si>
  <si>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</si>
  <si>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</si>
  <si>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</si>
  <si>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</si>
  <si>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</si>
  <si>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</si>
  <si>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</si>
  <si>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</si>
  <si>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</si>
  <si>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</si>
  <si>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</si>
  <si>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</si>
  <si>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</si>
  <si>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</si>
  <si>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</si>
  <si>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</si>
  <si>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</si>
  <si>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</si>
  <si>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</si>
  <si>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</si>
  <si>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</si>
  <si>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</si>
  <si>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</si>
  <si>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</si>
  <si>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</si>
  <si>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</si>
  <si>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</si>
  <si>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</si>
  <si>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</si>
  <si>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</si>
  <si>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</si>
  <si>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</si>
  <si>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</si>
  <si>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</si>
  <si>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</si>
  <si>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</si>
  <si>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</si>
  <si>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</si>
  <si>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</si>
  <si>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</si>
  <si>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</si>
  <si>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</si>
  <si>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</si>
  <si>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</si>
  <si>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</si>
  <si>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</si>
  <si>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</si>
  <si>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</si>
  <si>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</si>
  <si>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</si>
  <si>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</si>
  <si>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</si>
  <si>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</si>
  <si>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</si>
  <si>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</si>
  <si>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</si>
  <si>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</si>
  <si>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</si>
  <si>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</si>
  <si>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</si>
  <si>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</si>
  <si>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</si>
  <si>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</si>
  <si>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</si>
  <si>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</si>
  <si>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</si>
  <si>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</si>
  <si>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</si>
  <si>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</si>
  <si>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</si>
  <si>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</si>
  <si>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</si>
  <si>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</si>
  <si>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</si>
  <si>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</si>
  <si>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</si>
  <si>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</si>
  <si>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</si>
  <si>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</si>
  <si>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</si>
  <si>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</si>
  <si>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</si>
  <si>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</si>
  <si>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</si>
  <si>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</si>
  <si>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</si>
  <si>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</si>
  <si>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</si>
  <si>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</si>
  <si>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</si>
  <si>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</si>
  <si>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</si>
  <si>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</si>
  <si>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</si>
  <si>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</si>
  <si>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</si>
  <si>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</si>
  <si>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</si>
  <si>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</si>
  <si>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</si>
  <si>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</si>
  <si>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</si>
  <si>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</si>
  <si>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</si>
  <si>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</si>
  <si>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</si>
  <si>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</si>
  <si>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</si>
  <si>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</si>
  <si>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</si>
  <si>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</si>
  <si>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</si>
  <si>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</si>
  <si>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</si>
  <si>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</si>
  <si>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</si>
  <si>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</si>
  <si>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</si>
  <si>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</si>
  <si>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</si>
  <si>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</si>
  <si>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</si>
  <si>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</si>
  <si>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</si>
  <si>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</si>
  <si>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</si>
  <si>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</si>
  <si>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</si>
  <si>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</si>
  <si>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</si>
  <si>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</si>
  <si>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</si>
  <si>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</si>
  <si>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</si>
  <si>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</si>
  <si>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</si>
  <si>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</si>
  <si>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</si>
  <si>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</si>
  <si>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</si>
  <si>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</si>
  <si>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</si>
  <si>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</si>
  <si>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</si>
  <si>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</si>
  <si>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</si>
  <si>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</si>
  <si>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</si>
  <si>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</si>
  <si>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</si>
  <si>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</si>
  <si>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</si>
  <si>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</si>
  <si>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</si>
  <si>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</si>
  <si>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</si>
  <si>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</si>
  <si>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</si>
  <si>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</si>
  <si>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</si>
  <si>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</si>
  <si>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</si>
  <si>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</si>
  <si>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</si>
  <si>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</si>
  <si>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</si>
  <si>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</si>
  <si>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</si>
  <si>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</si>
  <si>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</si>
  <si>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</si>
  <si>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</si>
  <si>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</si>
  <si>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</si>
  <si>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</si>
  <si>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</si>
  <si>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</si>
  <si>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</si>
  <si>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</si>
  <si>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</si>
  <si>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</si>
  <si>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</si>
  <si>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</si>
  <si>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</si>
  <si>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</si>
  <si>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</si>
  <si>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</si>
  <si>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</si>
  <si>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</si>
  <si>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</si>
  <si>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</si>
  <si>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</si>
  <si>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</si>
  <si>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</si>
  <si>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</si>
  <si>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</si>
  <si>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</si>
  <si>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</si>
  <si>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</si>
  <si>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</si>
  <si>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</si>
  <si>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</si>
  <si>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</si>
  <si>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</si>
  <si>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</si>
  <si>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</si>
  <si>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</si>
  <si>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</si>
  <si>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</si>
  <si>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</si>
  <si>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</si>
  <si>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</si>
  <si>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</si>
  <si>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</si>
  <si>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</si>
  <si>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</si>
  <si>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</si>
  <si>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</si>
  <si>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</si>
  <si>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</si>
  <si>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</si>
  <si>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</si>
  <si>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</si>
  <si>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</si>
  <si>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</si>
  <si>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</si>
  <si>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</si>
  <si>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</si>
  <si>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</si>
  <si>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</si>
  <si>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</si>
  <si>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</si>
  <si>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</si>
  <si>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</si>
  <si>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</si>
  <si>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</si>
  <si>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</si>
  <si>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</si>
  <si>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</si>
  <si>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</si>
  <si>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</si>
  <si>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</si>
  <si>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</si>
  <si>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</si>
  <si>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</si>
  <si>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</si>
  <si>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</si>
  <si>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</si>
  <si>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</si>
  <si>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</si>
  <si>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</si>
  <si>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</si>
  <si>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</si>
  <si>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</si>
  <si>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</si>
  <si>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</si>
  <si>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</si>
  <si>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</si>
  <si>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</si>
  <si>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</si>
  <si>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</si>
  <si>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</si>
  <si>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</si>
  <si>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</si>
  <si>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</si>
  <si>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</si>
  <si>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</si>
  <si>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</si>
  <si>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</si>
  <si>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</si>
  <si>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</si>
  <si>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</si>
  <si>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</si>
  <si>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</si>
  <si>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</si>
  <si>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</si>
  <si>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</si>
  <si>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</si>
  <si>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</si>
  <si>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</si>
  <si>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</si>
  <si>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</si>
  <si>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</si>
  <si>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</si>
  <si>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</si>
  <si>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</si>
  <si>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</si>
  <si>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</si>
  <si>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</si>
  <si>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</si>
  <si>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</si>
  <si>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</si>
  <si>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</si>
  <si>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</si>
  <si>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</si>
  <si>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</si>
  <si>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</si>
  <si>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</si>
  <si>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</si>
  <si>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</si>
  <si>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</si>
  <si>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</si>
  <si>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</si>
  <si>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</si>
  <si>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</si>
  <si>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</si>
  <si>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</si>
  <si>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</si>
  <si>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</si>
  <si>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</si>
  <si>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</si>
  <si>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</si>
  <si>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</si>
  <si>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</si>
  <si>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</si>
  <si>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</si>
  <si>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</si>
  <si>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</si>
  <si>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</si>
  <si>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</si>
  <si>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</si>
  <si>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</si>
  <si>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</si>
  <si>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</si>
  <si>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</si>
  <si>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</si>
  <si>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</si>
  <si>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</si>
  <si>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</si>
  <si>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</si>
  <si>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</si>
  <si>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</si>
  <si>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</si>
  <si>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</si>
  <si>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</si>
  <si>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</si>
  <si>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</si>
  <si>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</si>
  <si>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</si>
  <si>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</si>
  <si>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</si>
  <si>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</si>
  <si>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</si>
  <si>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</si>
  <si>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</si>
  <si>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</si>
  <si>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</si>
  <si>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</si>
  <si>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</si>
  <si>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</si>
  <si>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</si>
  <si>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</si>
  <si>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</si>
  <si>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</si>
  <si>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</si>
  <si>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</si>
  <si>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</si>
  <si>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</si>
  <si>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</si>
  <si>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</si>
  <si>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</si>
  <si>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</si>
  <si>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</si>
  <si>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</si>
  <si>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</si>
  <si>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</si>
  <si>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</si>
  <si>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</si>
  <si>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</si>
  <si>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</si>
  <si>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</si>
  <si>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</si>
  <si>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</si>
  <si>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</si>
  <si>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</si>
  <si>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</si>
  <si>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</si>
  <si>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</si>
  <si>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</si>
  <si>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</si>
  <si>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</si>
  <si>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</si>
  <si>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</si>
  <si>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</si>
  <si>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</si>
  <si>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</si>
  <si>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</si>
  <si>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</si>
  <si>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</si>
  <si>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</si>
  <si>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</si>
  <si>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</si>
  <si>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</si>
  <si>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</si>
  <si>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</si>
  <si>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</si>
  <si>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</si>
  <si>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</si>
  <si>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</si>
  <si>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</si>
  <si>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</si>
  <si>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</si>
  <si>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</si>
  <si>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</si>
  <si>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</si>
  <si>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</si>
  <si>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</si>
  <si>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</si>
  <si>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</si>
  <si>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</si>
  <si>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</si>
  <si>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</si>
  <si>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</si>
  <si>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</si>
  <si>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</si>
  <si>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</si>
  <si>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</si>
  <si>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</si>
  <si>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</si>
  <si>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</si>
  <si>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</si>
  <si>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</si>
  <si>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</si>
  <si>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</si>
  <si>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</si>
  <si>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</si>
  <si>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</si>
  <si>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</si>
  <si>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</si>
  <si>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</si>
  <si>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</si>
  <si>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</si>
  <si>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</si>
  <si>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</si>
  <si>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</si>
  <si>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</si>
  <si>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</si>
  <si>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</si>
  <si>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</si>
  <si>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</si>
  <si>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</si>
  <si>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</si>
  <si>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</si>
  <si>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</si>
  <si>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</si>
  <si>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</si>
  <si>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</si>
  <si>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</si>
  <si>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</si>
  <si>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</si>
  <si>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</si>
  <si>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</si>
  <si>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</si>
  <si>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</si>
  <si>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</si>
  <si>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</si>
  <si>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</si>
  <si>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</si>
  <si>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</si>
  <si>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</si>
  <si>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</si>
  <si>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</si>
  <si>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</si>
  <si>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</si>
  <si>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</si>
  <si>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</si>
  <si>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</si>
  <si>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</si>
  <si>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</si>
  <si>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</si>
  <si>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</si>
  <si>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</si>
  <si>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</si>
  <si>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</si>
  <si>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</si>
  <si>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</si>
  <si>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</si>
  <si>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</si>
  <si>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</si>
  <si>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</si>
  <si>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</si>
  <si>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</si>
  <si>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</si>
  <si>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</si>
  <si>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</si>
  <si>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</si>
  <si>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</si>
  <si>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</si>
  <si>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</si>
  <si>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</si>
  <si>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</si>
  <si>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</si>
  <si>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</si>
  <si>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</si>
  <si>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</si>
  <si>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</si>
  <si>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</si>
  <si>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</si>
  <si>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</si>
  <si>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</si>
  <si>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</si>
  <si>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</si>
  <si>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</si>
  <si>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</si>
  <si>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</si>
  <si>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</si>
  <si>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</si>
  <si>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</si>
  <si>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</si>
  <si>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</si>
  <si>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</si>
  <si>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</si>
  <si>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</si>
  <si>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</si>
  <si>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</si>
  <si>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</si>
  <si>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</si>
  <si>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</si>
  <si>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</si>
  <si>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</si>
  <si>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</si>
  <si>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</si>
  <si>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</si>
  <si>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</si>
  <si>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</si>
  <si>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</si>
  <si>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</si>
  <si>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</si>
  <si>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</si>
  <si>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</si>
  <si>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</si>
  <si>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</si>
  <si>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</si>
  <si>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</si>
  <si>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</si>
  <si>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</si>
  <si>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</si>
  <si>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</si>
  <si>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</si>
  <si>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</si>
  <si>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</si>
  <si>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</si>
  <si>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</si>
  <si>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</si>
  <si>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</si>
  <si>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</si>
  <si>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</si>
  <si>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</si>
  <si>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</si>
  <si>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</si>
  <si>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</si>
  <si>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</si>
  <si>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</si>
  <si>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</si>
  <si>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</si>
  <si>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</si>
  <si>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</si>
  <si>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</si>
  <si>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</si>
  <si>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</si>
  <si>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</si>
  <si>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</si>
  <si>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</si>
  <si>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</si>
  <si>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</si>
  <si>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</si>
  <si>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</si>
  <si>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</si>
  <si>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</si>
  <si>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</si>
  <si>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</si>
  <si>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</si>
  <si>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</si>
  <si>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</si>
  <si>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</si>
  <si>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</si>
  <si>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</si>
  <si>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</si>
  <si>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</si>
  <si>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</si>
  <si>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</si>
  <si>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</si>
  <si>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</si>
  <si>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</si>
  <si>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</si>
  <si>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</si>
  <si>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</si>
  <si>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</si>
  <si>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</si>
  <si>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</si>
  <si>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</si>
  <si>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</si>
  <si>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</si>
  <si>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</si>
  <si>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</si>
  <si>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</si>
  <si>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</si>
  <si>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</si>
  <si>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</si>
  <si>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</si>
  <si>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</si>
  <si>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</si>
  <si>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</si>
  <si>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</si>
  <si>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</si>
  <si>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</si>
  <si>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</si>
  <si>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</si>
  <si>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</si>
  <si>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</si>
  <si>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</si>
  <si>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</si>
  <si>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</si>
  <si>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</si>
  <si>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</si>
  <si>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</si>
  <si>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</si>
  <si>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</si>
  <si>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</si>
  <si>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</si>
  <si>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</si>
  <si>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</si>
  <si>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</si>
  <si>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</si>
  <si>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</si>
  <si>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</si>
  <si>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</si>
  <si>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</si>
  <si>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</si>
  <si>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</si>
  <si>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</si>
  <si>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</si>
  <si>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</si>
  <si>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</si>
  <si>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</si>
  <si>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</si>
  <si>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</si>
  <si>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</si>
  <si>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</si>
  <si>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</si>
  <si>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</si>
  <si>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</si>
  <si>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</si>
  <si>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</si>
  <si>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</si>
  <si>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</si>
  <si>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</si>
  <si>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</si>
  <si>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</si>
  <si>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</si>
  <si>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</si>
  <si>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</si>
  <si>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</si>
  <si>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</si>
  <si>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</si>
  <si>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</si>
  <si>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</si>
  <si>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</si>
  <si>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</si>
  <si>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</si>
  <si>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</si>
  <si>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</si>
  <si>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</si>
  <si>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</si>
  <si>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</si>
  <si>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</si>
  <si>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</si>
  <si>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</si>
  <si>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</si>
  <si>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</si>
  <si>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</si>
  <si>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</si>
  <si>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</si>
  <si>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</si>
  <si>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</si>
  <si>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</si>
  <si>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</si>
  <si>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</si>
  <si>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</si>
  <si>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</si>
  <si>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</si>
  <si>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</si>
  <si>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</si>
  <si>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</si>
  <si>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</si>
  <si>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</si>
  <si>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</si>
  <si>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</si>
  <si>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</si>
  <si>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</si>
  <si>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</si>
  <si>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</si>
  <si>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</si>
  <si>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</si>
  <si>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</si>
  <si>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</si>
  <si>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</si>
  <si>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</si>
  <si>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</si>
  <si>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</si>
  <si>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</si>
  <si>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</si>
  <si>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</si>
  <si>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</si>
  <si>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</si>
  <si>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</si>
  <si>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</si>
  <si>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</si>
  <si>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</si>
  <si>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</si>
  <si>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</si>
  <si>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</si>
  <si>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</si>
  <si>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</si>
  <si>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</si>
  <si>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</si>
  <si>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</si>
  <si>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</si>
  <si>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</si>
  <si>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</si>
  <si>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</si>
  <si>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</si>
  <si>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</si>
  <si>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</si>
  <si>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</si>
  <si>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</si>
  <si>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</si>
  <si>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</si>
  <si>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</si>
  <si>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</si>
  <si>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</si>
  <si>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</si>
  <si>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</si>
  <si>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</si>
  <si>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</si>
  <si>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</si>
  <si>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</si>
  <si>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</si>
  <si>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</si>
  <si>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</si>
  <si>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</si>
  <si>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</si>
  <si>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</si>
  <si>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</si>
  <si>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</si>
  <si>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</si>
  <si>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</si>
  <si>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</si>
  <si>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</si>
  <si>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</si>
  <si>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</si>
  <si>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</si>
  <si>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</si>
  <si>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</si>
  <si>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</si>
  <si>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</si>
  <si>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</si>
  <si>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</si>
  <si>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</si>
  <si>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</si>
  <si>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</si>
  <si>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</si>
  <si>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</si>
  <si>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</si>
  <si>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</si>
  <si>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</si>
  <si>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</si>
  <si>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</si>
  <si>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</si>
  <si>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</si>
  <si>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</si>
  <si>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</si>
  <si>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</si>
  <si>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</si>
  <si>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</si>
  <si>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</si>
  <si>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</si>
  <si>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</si>
  <si>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</si>
  <si>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</si>
  <si>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</si>
  <si>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</si>
  <si>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</si>
  <si>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</si>
  <si>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</si>
  <si>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</si>
  <si>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</si>
  <si>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</si>
  <si>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</si>
  <si>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</si>
  <si>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</si>
  <si>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</si>
  <si>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</si>
  <si>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</si>
  <si>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</si>
  <si>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</si>
  <si>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</si>
  <si>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</si>
  <si>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</si>
  <si>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</si>
  <si>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</si>
  <si>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</si>
  <si>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</si>
  <si>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</si>
  <si>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</si>
  <si>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</si>
  <si>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</si>
  <si>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</si>
  <si>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</si>
  <si>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</si>
  <si>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</si>
  <si>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</si>
  <si>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</si>
  <si>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</si>
  <si>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</si>
  <si>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</si>
  <si>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</si>
  <si>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</si>
  <si>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</si>
  <si>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</si>
  <si>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</si>
  <si>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</si>
  <si>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</si>
  <si>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</si>
  <si>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</si>
  <si>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</si>
  <si>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</si>
  <si>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</si>
  <si>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</si>
  <si>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</si>
  <si>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</si>
  <si>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</si>
  <si>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</si>
  <si>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</si>
  <si>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</si>
  <si>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</si>
  <si>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</si>
  <si>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</si>
  <si>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</si>
  <si>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</si>
  <si>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</si>
  <si>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</si>
  <si>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</si>
  <si>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</si>
  <si>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</si>
  <si>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</si>
  <si>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</si>
  <si>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</si>
  <si>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</si>
  <si>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</si>
  <si>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</si>
  <si>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</si>
  <si>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</si>
  <si>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</si>
  <si>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</si>
  <si>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</si>
  <si>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</si>
  <si>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</si>
  <si>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</si>
  <si>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</si>
  <si>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</si>
  <si>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</si>
  <si>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</si>
  <si>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</si>
  <si>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</si>
  <si>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</si>
  <si>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</si>
  <si>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</si>
  <si>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</si>
  <si>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</si>
  <si>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</si>
  <si>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</si>
  <si>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</si>
  <si>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</si>
  <si>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</si>
  <si>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</si>
  <si>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</si>
  <si>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</si>
  <si>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</si>
  <si>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</si>
  <si>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</si>
  <si>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</si>
  <si>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</si>
  <si>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</si>
  <si>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</si>
  <si>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</si>
  <si>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</si>
  <si>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</si>
  <si>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</si>
  <si>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</si>
  <si>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</si>
  <si>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</si>
  <si>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</si>
  <si>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</si>
  <si>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</si>
  <si>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</si>
  <si>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</si>
  <si>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</si>
  <si>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</si>
  <si>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</si>
  <si>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</si>
  <si>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</si>
  <si>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</si>
  <si>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</si>
  <si>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</si>
  <si>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</si>
  <si>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</si>
  <si>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</si>
  <si>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</si>
  <si>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</si>
  <si>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</si>
  <si>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</si>
  <si>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</si>
  <si>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</si>
  <si>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</si>
  <si>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</si>
  <si>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</si>
  <si>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</si>
  <si>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</si>
  <si>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</si>
  <si>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</si>
  <si>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</si>
  <si>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</si>
  <si>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</si>
  <si>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</si>
  <si>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</si>
  <si>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</si>
  <si>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</si>
  <si>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</si>
  <si>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</si>
  <si>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</si>
  <si>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</si>
  <si>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</si>
  <si>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</si>
  <si>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</si>
  <si>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</si>
  <si>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</si>
  <si>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</si>
  <si>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</si>
  <si>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</si>
  <si>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</si>
  <si>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</si>
  <si>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</si>
  <si>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</si>
  <si>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</si>
  <si>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</si>
  <si>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</si>
  <si>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</si>
  <si>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</si>
  <si>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</si>
  <si>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</si>
  <si>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</si>
  <si>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</si>
  <si>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</si>
  <si>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</si>
  <si>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</si>
  <si>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</si>
  <si>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</si>
  <si>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</si>
  <si>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</si>
  <si>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</si>
  <si>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</si>
  <si>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</si>
  <si>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</si>
  <si>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</si>
  <si>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</si>
  <si>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</si>
  <si>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</si>
  <si>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</si>
  <si>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</si>
  <si>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</si>
  <si>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</si>
  <si>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</si>
  <si>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</si>
  <si>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</si>
  <si>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</si>
  <si>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</si>
  <si>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</si>
  <si>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</si>
  <si>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</si>
  <si>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</si>
  <si>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</si>
  <si>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</si>
  <si>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</si>
  <si>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</si>
  <si>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</si>
  <si>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</si>
  <si>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</si>
  <si>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</si>
  <si>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</si>
  <si>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</si>
  <si>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</si>
  <si>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</si>
  <si>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</si>
  <si>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</si>
  <si>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</si>
  <si>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</si>
  <si>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</si>
  <si>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</si>
  <si>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</si>
  <si>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</si>
  <si>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</si>
  <si>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</si>
  <si>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</si>
  <si>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</si>
  <si>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</si>
  <si>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</si>
  <si>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</si>
  <si>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</si>
  <si>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</si>
  <si>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</si>
  <si>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</si>
  <si>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</si>
  <si>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</si>
  <si>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</si>
  <si>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</si>
  <si>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</si>
  <si>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</si>
  <si>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</si>
  <si>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</si>
  <si>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</si>
  <si>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</si>
  <si>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</si>
  <si>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</si>
  <si>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</si>
  <si>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</si>
  <si>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</si>
  <si>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</si>
  <si>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</si>
  <si>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</si>
  <si>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</si>
  <si>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</si>
  <si>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</si>
  <si>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</si>
  <si>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</si>
  <si>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</si>
  <si>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</si>
  <si>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</si>
  <si>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</si>
  <si>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</si>
  <si>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</si>
  <si>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</si>
  <si>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</si>
  <si>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</si>
  <si>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</si>
  <si>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</si>
  <si>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</si>
  <si>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</si>
  <si>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</si>
  <si>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</si>
  <si>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</si>
  <si>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</si>
  <si>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</si>
  <si>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</si>
  <si>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</si>
  <si>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</si>
  <si>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</si>
  <si>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</si>
  <si>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</si>
  <si>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</si>
  <si>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</si>
  <si>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</si>
  <si>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</si>
  <si>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</si>
  <si>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</si>
  <si>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</si>
  <si>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</si>
  <si>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</si>
  <si>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</si>
  <si>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</si>
  <si>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</si>
  <si>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</si>
  <si>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</si>
  <si>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</si>
  <si>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</si>
  <si>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</si>
  <si>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</si>
  <si>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</si>
  <si>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</si>
  <si>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</si>
  <si>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</si>
  <si>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</si>
  <si>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</si>
  <si>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</si>
  <si>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</si>
  <si>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</si>
  <si>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</si>
  <si>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</si>
  <si>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</si>
  <si>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</si>
  <si>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</si>
  <si>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</si>
  <si>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</si>
  <si>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</si>
  <si>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</si>
  <si>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</si>
  <si>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</si>
  <si>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</si>
  <si>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</si>
  <si>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</si>
  <si>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</si>
  <si>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</si>
  <si>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</si>
  <si>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</si>
  <si>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</si>
  <si>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</si>
  <si>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</si>
  <si>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</si>
  <si>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</si>
  <si>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</si>
  <si>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</si>
  <si>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</si>
  <si>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</si>
  <si>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</si>
  <si>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</si>
  <si>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</si>
  <si>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</si>
  <si>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</si>
  <si>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</si>
  <si>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</si>
  <si>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</si>
  <si>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</si>
  <si>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</si>
  <si>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</si>
  <si>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</si>
  <si>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</si>
  <si>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</si>
  <si>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</si>
  <si>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</si>
  <si>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</si>
  <si>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</si>
  <si>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</si>
  <si>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</si>
  <si>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</si>
  <si>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</si>
  <si>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</si>
  <si>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</si>
  <si>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</si>
  <si>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</si>
  <si>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</si>
  <si>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</si>
  <si>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</si>
  <si>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</si>
  <si>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</si>
  <si>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</si>
  <si>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</si>
  <si>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</si>
  <si>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</si>
  <si>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</si>
  <si>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</si>
  <si>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</si>
  <si>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</si>
  <si>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</si>
  <si>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</si>
  <si>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</si>
  <si>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</si>
  <si>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</si>
  <si>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</si>
  <si>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</si>
  <si>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</si>
  <si>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</si>
  <si>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</si>
  <si>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</si>
  <si>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</si>
  <si>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</si>
  <si>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</si>
  <si>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</si>
  <si>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</si>
  <si>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</si>
  <si>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</si>
  <si>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</si>
  <si>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</si>
  <si>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</si>
  <si>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</si>
  <si>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</si>
  <si>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</si>
  <si>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</si>
  <si>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</si>
  <si>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</si>
  <si>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</si>
  <si>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</si>
  <si>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</si>
  <si>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</si>
  <si>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</si>
  <si>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</si>
  <si>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</si>
  <si>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</si>
  <si>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</si>
  <si>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</si>
  <si>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</si>
  <si>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</si>
  <si>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</si>
  <si>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</si>
  <si>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</si>
  <si>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</si>
  <si>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</si>
  <si>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</si>
  <si>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</si>
  <si>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</si>
  <si>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</si>
  <si>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</si>
  <si>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</si>
  <si>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</si>
  <si>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</si>
  <si>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</si>
  <si>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</si>
  <si>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</si>
  <si>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</si>
  <si>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</si>
  <si>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</si>
  <si>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</si>
  <si>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</si>
  <si>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</si>
  <si>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</si>
  <si>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</si>
  <si>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</si>
  <si>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</si>
  <si>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</si>
  <si>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</si>
  <si>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</si>
  <si>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</si>
  <si>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</si>
  <si>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</si>
  <si>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</si>
  <si>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</si>
  <si>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</si>
  <si>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</si>
  <si>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</si>
  <si>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</si>
  <si>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</si>
  <si>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</si>
  <si>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</si>
  <si>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</si>
  <si>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</si>
  <si>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</si>
  <si>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</si>
  <si>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</si>
  <si>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</si>
  <si>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</si>
  <si>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</si>
  <si>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</si>
  <si>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</si>
  <si>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</si>
  <si>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</si>
  <si>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</si>
  <si>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</si>
  <si>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</si>
  <si>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</si>
  <si>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</si>
  <si>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</si>
  <si>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</si>
  <si>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</si>
  <si>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</si>
  <si>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</si>
  <si>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</si>
  <si>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</si>
  <si>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</si>
  <si>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</si>
  <si>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</si>
  <si>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</si>
  <si>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</si>
  <si>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</si>
  <si>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</si>
  <si>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</si>
  <si>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</si>
  <si>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</si>
  <si>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</si>
  <si>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</si>
  <si>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</si>
  <si>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</si>
  <si>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</si>
  <si>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</si>
  <si>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</si>
  <si>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</si>
  <si>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</si>
  <si>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</si>
  <si>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</si>
  <si>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</si>
  <si>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</si>
  <si>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</si>
  <si>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</si>
  <si>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</si>
  <si>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</si>
  <si>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</si>
  <si>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</si>
  <si>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</si>
  <si>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</si>
  <si>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</si>
  <si>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</si>
  <si>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</si>
  <si>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</si>
  <si>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</si>
  <si>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</si>
  <si>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</si>
  <si>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</si>
  <si>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</si>
  <si>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</si>
  <si>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</si>
  <si>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</si>
  <si>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</si>
  <si>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</si>
  <si>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</si>
  <si>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</si>
  <si>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</si>
  <si>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</si>
  <si>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</si>
  <si>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</si>
  <si>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</si>
  <si>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</si>
  <si>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</si>
  <si>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</si>
  <si>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</si>
  <si>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</si>
  <si>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</si>
  <si>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</si>
  <si>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</si>
  <si>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</si>
  <si>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</si>
  <si>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</si>
  <si>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</si>
  <si>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</si>
  <si>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</si>
  <si>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</si>
  <si>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</si>
  <si>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</si>
  <si>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</si>
  <si>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</si>
  <si>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</si>
  <si>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</si>
  <si>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</si>
  <si>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</si>
  <si>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</si>
  <si>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</si>
  <si>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</si>
  <si>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</si>
  <si>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</si>
  <si>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</si>
  <si>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</si>
  <si>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</si>
  <si>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</si>
  <si>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</si>
  <si>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</si>
  <si>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</si>
  <si>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</si>
  <si>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</si>
  <si>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</si>
  <si>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</si>
  <si>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</si>
  <si>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</si>
  <si>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</si>
  <si>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</si>
  <si>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</si>
  <si>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</si>
  <si>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</si>
  <si>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</si>
  <si>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</si>
  <si>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</si>
  <si>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</si>
  <si>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</si>
  <si>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</si>
  <si>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</si>
  <si>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</si>
  <si>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</si>
  <si>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</si>
  <si>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</si>
  <si>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</si>
  <si>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</si>
  <si>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</si>
  <si>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</si>
  <si>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</si>
  <si>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</si>
  <si>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</si>
  <si>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</si>
  <si>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</si>
  <si>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</si>
  <si>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</si>
  <si>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</si>
  <si>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</si>
  <si>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</si>
  <si>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</si>
  <si>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</si>
  <si>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</si>
  <si>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</si>
  <si>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</si>
  <si>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</si>
  <si>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</si>
  <si>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</si>
  <si>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</si>
  <si>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</si>
  <si>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</si>
  <si>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</si>
  <si>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</si>
  <si>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</si>
  <si>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</si>
  <si>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</si>
  <si>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</si>
  <si>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</si>
  <si>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</si>
  <si>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</si>
  <si>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</si>
  <si>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</si>
  <si>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</si>
  <si>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</si>
  <si>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</si>
  <si>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</si>
  <si>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</si>
  <si>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</si>
  <si>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</si>
  <si>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</si>
  <si>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</si>
  <si>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</si>
  <si>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</si>
  <si>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</si>
  <si>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</si>
  <si>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</si>
  <si>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</si>
  <si>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</si>
  <si>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</si>
  <si>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</si>
  <si>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</si>
  <si>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</si>
  <si>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</si>
  <si>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</si>
  <si>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</si>
  <si>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</si>
  <si>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</si>
  <si>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</si>
  <si>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</si>
  <si>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</si>
  <si>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</si>
  <si>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</si>
  <si>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</si>
  <si>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</si>
  <si>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</si>
  <si>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</si>
  <si>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</si>
  <si>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</si>
  <si>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</si>
  <si>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</si>
  <si>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</si>
  <si>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</si>
  <si>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</si>
  <si>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</si>
  <si>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</si>
  <si>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</si>
  <si>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</si>
  <si>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</si>
  <si>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</si>
  <si>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</si>
  <si>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</si>
  <si>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</si>
  <si>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</si>
  <si>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</si>
  <si>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</si>
  <si>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</si>
  <si>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</si>
  <si>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</si>
  <si>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</si>
  <si>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</si>
  <si>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</si>
  <si>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</si>
  <si>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</si>
  <si>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</si>
  <si>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</si>
  <si>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</si>
  <si>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</si>
  <si>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</si>
  <si>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</si>
  <si>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</si>
  <si>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</si>
  <si>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</si>
  <si>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</si>
  <si>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</si>
  <si>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</si>
  <si>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</si>
  <si>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</si>
  <si>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</si>
  <si>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</si>
  <si>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</si>
  <si>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</si>
  <si>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</si>
  <si>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</si>
  <si>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</si>
  <si>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</si>
  <si>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</si>
  <si>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</si>
  <si>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</si>
  <si>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</si>
  <si>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</si>
  <si>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</si>
  <si>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</si>
  <si>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</si>
  <si>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</si>
  <si>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</si>
  <si>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</si>
  <si>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</si>
  <si>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</si>
  <si>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</si>
  <si>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</si>
  <si>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</si>
  <si>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</si>
  <si>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</si>
  <si>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</si>
  <si>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</si>
  <si>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</si>
  <si>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</si>
  <si>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</si>
  <si>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</si>
  <si>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</si>
  <si>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</si>
  <si>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</si>
  <si>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</si>
  <si>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</si>
  <si>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</si>
  <si>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</si>
  <si>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</si>
  <si>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</si>
  <si>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</si>
  <si>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</si>
  <si>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</si>
  <si>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</si>
  <si>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</si>
  <si>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</si>
  <si>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</si>
  <si>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</si>
  <si>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</si>
  <si>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</si>
  <si>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</si>
  <si>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</si>
  <si>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</si>
  <si>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</si>
  <si>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</si>
  <si>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</si>
  <si>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</si>
  <si>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</si>
  <si>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</si>
  <si>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</si>
  <si>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</si>
  <si>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</si>
  <si>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</si>
  <si>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</si>
  <si>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</si>
  <si>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</si>
  <si>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</si>
  <si>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</si>
  <si>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</si>
  <si>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</si>
  <si>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</si>
  <si>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</si>
  <si>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</si>
  <si>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</si>
  <si>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</si>
  <si>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</si>
  <si>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</si>
  <si>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</si>
  <si>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</si>
  <si>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</si>
  <si>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</si>
  <si>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</si>
  <si>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</si>
  <si>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</si>
  <si>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</si>
  <si>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</si>
  <si>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</si>
  <si>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</si>
  <si>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</si>
  <si>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</si>
  <si>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</si>
  <si>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</si>
  <si>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</si>
  <si>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</si>
  <si>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</si>
  <si>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</si>
  <si>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</si>
  <si>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</si>
  <si>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</si>
  <si>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</si>
  <si>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</si>
  <si>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</si>
  <si>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</si>
  <si>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</si>
  <si>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</si>
  <si>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</si>
  <si>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</si>
  <si>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</si>
  <si>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</si>
  <si>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</si>
  <si>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</si>
  <si>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</si>
  <si>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</si>
  <si>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</si>
  <si>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</si>
  <si>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</si>
  <si>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</si>
  <si>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</si>
  <si>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</si>
  <si>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</si>
  <si>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</si>
  <si>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</si>
  <si>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</si>
  <si>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</si>
  <si>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</si>
  <si>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</si>
  <si>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</si>
  <si>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</si>
  <si>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</si>
  <si>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</si>
  <si>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</si>
  <si>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</si>
  <si>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</si>
  <si>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</si>
  <si>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</si>
  <si>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</si>
  <si>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</si>
  <si>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</si>
  <si>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</si>
  <si>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</si>
  <si>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</si>
  <si>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</si>
  <si>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</si>
  <si>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</si>
  <si>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</si>
  <si>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</si>
  <si>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</si>
  <si>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</si>
  <si>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</si>
  <si>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</si>
  <si>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</si>
  <si>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</si>
  <si>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</si>
  <si>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</si>
  <si>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</si>
  <si>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</si>
  <si>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</si>
  <si>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</si>
  <si>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</si>
  <si>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</si>
  <si>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</si>
  <si>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</si>
  <si>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</si>
  <si>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</si>
  <si>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</si>
  <si>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</si>
  <si>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</si>
  <si>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</si>
  <si>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</si>
  <si>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</si>
  <si>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</si>
  <si>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</si>
  <si>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</si>
  <si>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</si>
  <si>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</si>
  <si>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</si>
  <si>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</si>
  <si>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</si>
  <si>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</si>
  <si>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</si>
  <si>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</si>
  <si>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</si>
  <si>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</si>
  <si>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</si>
  <si>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</si>
  <si>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</si>
  <si>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</si>
  <si>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</si>
  <si>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</si>
  <si>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</si>
  <si>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</si>
  <si>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</si>
  <si>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</si>
  <si>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</si>
  <si>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</si>
  <si>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</si>
  <si>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</si>
  <si>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</si>
  <si>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</si>
  <si>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</si>
  <si>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</si>
  <si>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</si>
  <si>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</si>
  <si>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</si>
  <si>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</si>
  <si>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</si>
  <si>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</si>
  <si>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</si>
  <si>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</si>
  <si>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</si>
  <si>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</si>
  <si>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</si>
  <si>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</si>
  <si>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</si>
  <si>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</si>
  <si>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</si>
  <si>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</si>
  <si>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</si>
  <si>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</si>
  <si>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</si>
  <si>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</si>
  <si>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</si>
  <si>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</si>
  <si>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</si>
  <si>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</si>
  <si>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</si>
  <si>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</si>
  <si>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</si>
  <si>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</si>
  <si>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</si>
  <si>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</si>
  <si>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</si>
  <si>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</si>
  <si>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</si>
  <si>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</si>
  <si>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</si>
  <si>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</si>
  <si>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</si>
  <si>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</si>
  <si>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</si>
  <si>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</si>
  <si>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</si>
  <si>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</si>
  <si>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</si>
  <si>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</si>
  <si>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</si>
  <si>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</si>
  <si>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</si>
  <si>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</si>
  <si>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</si>
  <si>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</si>
  <si>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</si>
  <si>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</si>
  <si>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</si>
  <si>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</si>
  <si>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</si>
  <si>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</si>
  <si>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</si>
  <si>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</si>
  <si>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</si>
  <si>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</si>
  <si>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</si>
  <si>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</si>
  <si>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</si>
  <si>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</si>
  <si>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</si>
  <si>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</si>
  <si>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</si>
  <si>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</si>
  <si>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</si>
  <si>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</si>
  <si>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</si>
  <si>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</si>
  <si>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</si>
  <si>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</si>
  <si>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</si>
  <si>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</si>
  <si>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</si>
  <si>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</si>
  <si>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</si>
  <si>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</si>
  <si>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</si>
  <si>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</si>
  <si>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</si>
  <si>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</si>
  <si>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</si>
  <si>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</si>
  <si>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</si>
  <si>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</si>
  <si>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</si>
  <si>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</si>
  <si>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</si>
  <si>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</si>
  <si>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</si>
  <si>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</si>
  <si>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</si>
  <si>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</si>
  <si>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</si>
  <si>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</si>
  <si>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</si>
  <si>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</si>
  <si>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</si>
  <si>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</si>
  <si>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</si>
  <si>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</si>
  <si>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</si>
  <si>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</si>
  <si>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</si>
  <si>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</si>
  <si>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</si>
  <si>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</si>
  <si>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</si>
  <si>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</si>
  <si>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</si>
  <si>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</si>
  <si>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</si>
  <si>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</si>
  <si>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</si>
  <si>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</si>
  <si>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</si>
  <si>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</si>
  <si>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</si>
  <si>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</si>
  <si>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</si>
  <si>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</si>
  <si>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</si>
  <si>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</si>
  <si>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</si>
  <si>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</si>
  <si>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</si>
  <si>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</si>
  <si>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</si>
  <si>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</si>
  <si>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</si>
  <si>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</si>
  <si>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</si>
  <si>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</si>
  <si>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</si>
  <si>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</si>
  <si>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</si>
  <si>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</si>
  <si>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</si>
  <si>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</si>
  <si>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</si>
  <si>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</si>
  <si>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</si>
  <si>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</si>
  <si>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</si>
  <si>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</si>
  <si>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</si>
  <si>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</si>
  <si>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</si>
  <si>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</si>
  <si>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</si>
  <si>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</si>
  <si>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</si>
  <si>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</si>
  <si>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</si>
  <si>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</si>
  <si>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</si>
  <si>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</si>
  <si>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</si>
  <si>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</si>
  <si>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</si>
  <si>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</si>
  <si>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</si>
  <si>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</si>
  <si>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</si>
  <si>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</si>
  <si>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</si>
  <si>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</si>
  <si>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</si>
  <si>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</si>
  <si>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</si>
  <si>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</si>
  <si>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</si>
  <si>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</si>
  <si>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</si>
  <si>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</si>
  <si>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</si>
  <si>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</si>
  <si>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</si>
  <si>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</si>
  <si>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</si>
  <si>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</si>
  <si>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</si>
  <si>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</si>
  <si>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</si>
  <si>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</si>
  <si>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</si>
  <si>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</si>
  <si>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</si>
  <si>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</si>
  <si>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</si>
  <si>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</si>
  <si>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</si>
  <si>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</si>
  <si>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</si>
  <si>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</si>
  <si>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</si>
  <si>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</si>
  <si>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</si>
  <si>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</si>
  <si>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</si>
  <si>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</si>
  <si>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</si>
  <si>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</si>
  <si>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</si>
  <si>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</si>
  <si>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</si>
  <si>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</si>
  <si>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</si>
  <si>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</si>
  <si>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</si>
  <si>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</si>
  <si>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</si>
  <si>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</si>
  <si>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</si>
  <si>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</si>
  <si>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</si>
  <si>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</si>
  <si>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</si>
  <si>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</si>
  <si>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</si>
  <si>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</si>
  <si>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</si>
  <si>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</si>
  <si>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</si>
  <si>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</si>
  <si>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</si>
  <si>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</si>
  <si>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</si>
  <si>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</si>
  <si>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</si>
  <si>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</si>
  <si>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</si>
  <si>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</si>
  <si>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</si>
  <si>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</si>
  <si>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</si>
  <si>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</si>
  <si>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</si>
  <si>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</si>
  <si>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</si>
  <si>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</si>
  <si>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</si>
  <si>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</si>
  <si>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</si>
  <si>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</si>
  <si>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</si>
  <si>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</si>
  <si>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</si>
  <si>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</si>
  <si>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</si>
  <si>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</si>
  <si>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</si>
  <si>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</si>
  <si>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</si>
  <si>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</si>
  <si>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</si>
  <si>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</si>
  <si>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</si>
  <si>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</si>
  <si>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</si>
  <si>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</si>
  <si>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</si>
  <si>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</si>
  <si>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</si>
  <si>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</si>
  <si>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</si>
  <si>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</si>
  <si>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</si>
  <si>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</si>
  <si>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</si>
  <si>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</si>
  <si>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</si>
  <si>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</si>
  <si>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</si>
  <si>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</si>
  <si>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</si>
  <si>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</si>
  <si>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</si>
  <si>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</si>
  <si>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</si>
  <si>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</si>
  <si>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</si>
  <si>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</si>
  <si>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</si>
  <si>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</si>
  <si>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</si>
  <si>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</si>
  <si>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</si>
  <si>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</si>
  <si>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</si>
  <si>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</si>
  <si>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</si>
  <si>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</si>
  <si>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</si>
  <si>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</si>
  <si>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</si>
  <si>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</si>
  <si>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</si>
  <si>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</si>
  <si>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</si>
  <si>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</si>
  <si>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</si>
  <si>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</si>
  <si>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</si>
  <si>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</si>
  <si>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</si>
  <si>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</si>
  <si>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</si>
  <si>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</si>
  <si>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</si>
  <si>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</si>
  <si>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</si>
  <si>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</si>
  <si>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</si>
  <si>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</si>
  <si>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</si>
  <si>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</si>
  <si>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</si>
  <si>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</si>
  <si>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</si>
  <si>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</si>
  <si>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</si>
  <si>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</si>
  <si>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</si>
  <si>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</si>
  <si>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</si>
  <si>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</si>
  <si>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</si>
  <si>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</si>
  <si>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</si>
  <si>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</si>
  <si>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</si>
  <si>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</si>
  <si>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</si>
  <si>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</si>
  <si>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</si>
  <si>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</si>
  <si>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</si>
  <si>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</si>
  <si>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</si>
  <si>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</si>
  <si>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</si>
  <si>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</si>
  <si>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</si>
  <si>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</si>
  <si>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</si>
  <si>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</si>
  <si>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</si>
  <si>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</si>
  <si>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</si>
  <si>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</si>
  <si>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</si>
  <si>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</si>
  <si>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</si>
  <si>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</si>
  <si>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</si>
  <si>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</si>
  <si>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</si>
  <si>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</si>
  <si>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</si>
  <si>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</si>
  <si>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</si>
  <si>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</si>
  <si>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</si>
  <si>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</si>
  <si>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</si>
  <si>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</si>
  <si>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</si>
  <si>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</si>
  <si>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</si>
  <si>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</si>
  <si>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</si>
  <si>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</si>
  <si>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</si>
  <si>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</si>
  <si>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</si>
  <si>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</si>
  <si>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</si>
  <si>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</si>
  <si>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</si>
  <si>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</si>
  <si>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</si>
  <si>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</si>
  <si>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</si>
  <si>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</si>
  <si>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</si>
  <si>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</si>
  <si>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</si>
  <si>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</si>
  <si>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</si>
  <si>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</si>
  <si>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</si>
  <si>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</si>
  <si>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</si>
  <si>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</si>
  <si>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</si>
  <si>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</si>
  <si>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</si>
  <si>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</si>
  <si>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</si>
  <si>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</si>
  <si>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</si>
  <si>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</si>
  <si>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</si>
  <si>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</si>
  <si>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</si>
  <si>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</si>
  <si>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</si>
  <si>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</si>
  <si>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</si>
  <si>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</si>
  <si>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</si>
  <si>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</si>
  <si>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</si>
  <si>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</si>
  <si>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</si>
  <si>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</si>
  <si>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</si>
  <si>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</si>
  <si>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</si>
  <si>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</si>
  <si>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</si>
  <si>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</si>
  <si>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</si>
  <si>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</si>
  <si>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</si>
  <si>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</si>
  <si>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</si>
  <si>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</si>
  <si>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</si>
  <si>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</si>
  <si>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</si>
  <si>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</si>
  <si>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</si>
  <si>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</si>
  <si>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</si>
  <si>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</si>
  <si>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</si>
  <si>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</si>
  <si>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</si>
  <si>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</si>
  <si>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</si>
  <si>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</si>
  <si>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</si>
  <si>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</si>
  <si>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</si>
  <si>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</si>
  <si>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</si>
  <si>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</si>
  <si>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</si>
  <si>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</si>
  <si>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</si>
  <si>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</si>
  <si>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</si>
  <si>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</si>
  <si>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</si>
  <si>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</si>
  <si>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</si>
  <si>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</si>
  <si>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</si>
  <si>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</si>
  <si>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</si>
  <si>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</si>
  <si>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</si>
  <si>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</si>
  <si>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</si>
  <si>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</si>
  <si>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</si>
  <si>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</si>
  <si>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</si>
  <si>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</si>
  <si>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</si>
  <si>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</si>
  <si>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</si>
  <si>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</si>
  <si>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</si>
  <si>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</si>
  <si>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</si>
  <si>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</si>
  <si>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</si>
  <si>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</si>
  <si>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</si>
  <si>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</si>
  <si>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</si>
  <si>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</si>
  <si>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</si>
  <si>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</si>
  <si>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</si>
  <si>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</si>
  <si>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</si>
  <si>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</si>
  <si>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</si>
  <si>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</si>
  <si>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</si>
  <si>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</si>
  <si>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</si>
  <si>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</si>
  <si>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</si>
  <si>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</si>
  <si>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</si>
  <si>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</si>
  <si>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</si>
  <si>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</si>
  <si>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</si>
  <si>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</si>
  <si>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</si>
  <si>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</si>
  <si>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</si>
  <si>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</si>
  <si>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</si>
  <si>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</si>
  <si>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</si>
  <si>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</si>
  <si>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</si>
  <si>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</si>
  <si>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</si>
  <si>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</si>
  <si>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</si>
  <si>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</si>
  <si>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</si>
  <si>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</si>
  <si>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</si>
  <si>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</si>
  <si>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</si>
  <si>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</si>
  <si>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</si>
  <si>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</si>
  <si>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</si>
  <si>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</si>
  <si>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</si>
  <si>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</si>
  <si>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</si>
  <si>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</si>
  <si>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</si>
  <si>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</si>
  <si>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</si>
  <si>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</si>
  <si>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</si>
  <si>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</si>
  <si>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</si>
  <si>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</si>
  <si>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</si>
  <si>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</si>
  <si>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</si>
  <si>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</si>
  <si>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</si>
  <si>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</si>
  <si>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</si>
  <si>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</si>
  <si>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</si>
  <si>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</si>
  <si>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</si>
  <si>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</si>
  <si>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</si>
  <si>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</si>
  <si>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</si>
  <si>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</si>
  <si>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</si>
  <si>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</si>
  <si>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</si>
  <si>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</si>
  <si>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</si>
  <si>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</si>
  <si>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</si>
  <si>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</si>
  <si>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</si>
  <si>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</si>
  <si>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</si>
  <si>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</si>
  <si>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</si>
  <si>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</si>
  <si>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</si>
  <si>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</si>
  <si>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</si>
  <si>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</si>
  <si>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</si>
  <si>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</si>
  <si>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</si>
  <si>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</si>
  <si>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</si>
  <si>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</si>
  <si>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</si>
  <si>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</si>
  <si>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</si>
  <si>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</si>
  <si>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</si>
  <si>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</si>
  <si>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</si>
  <si>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</si>
  <si>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</si>
  <si>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</si>
  <si>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</si>
  <si>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</si>
  <si>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</si>
  <si>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</si>
  <si>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</si>
  <si>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</si>
  <si>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</si>
  <si>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</si>
  <si>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</si>
  <si>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</si>
  <si>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</si>
  <si>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</si>
  <si>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</si>
  <si>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</si>
  <si>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</si>
  <si>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</si>
  <si>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</si>
  <si>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</si>
  <si>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</si>
  <si>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</si>
  <si>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</si>
  <si>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</si>
  <si>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</si>
  <si>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</si>
  <si>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</si>
  <si>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</si>
  <si>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</si>
  <si>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</si>
  <si>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</si>
  <si>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</si>
  <si>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</si>
  <si>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</si>
  <si>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</si>
  <si>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</si>
  <si>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</si>
  <si>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</si>
  <si>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</si>
  <si>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</si>
  <si>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</si>
  <si>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</si>
  <si>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</si>
  <si>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</si>
  <si>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</si>
  <si>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</si>
  <si>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</si>
  <si>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</si>
  <si>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</si>
  <si>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</si>
  <si>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</si>
  <si>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</si>
  <si>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</si>
  <si>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</si>
  <si>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</si>
  <si>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</si>
  <si>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</si>
  <si>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</si>
  <si>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</si>
  <si>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</si>
  <si>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</si>
  <si>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</si>
  <si>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</si>
  <si>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</si>
  <si>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</si>
  <si>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</si>
  <si>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</si>
  <si>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</si>
  <si>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</si>
  <si>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</si>
  <si>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</si>
  <si>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</si>
  <si>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</si>
  <si>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</si>
  <si>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</si>
  <si>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</si>
  <si>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</si>
  <si>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</si>
  <si>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</si>
  <si>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</si>
  <si>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</si>
  <si>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</si>
  <si>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</si>
  <si>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</si>
  <si>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</si>
  <si>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</si>
  <si>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</si>
  <si>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</si>
  <si>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</si>
  <si>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</si>
  <si>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</si>
  <si>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</si>
  <si>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</si>
  <si>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</si>
  <si>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</si>
  <si>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</si>
  <si>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</si>
  <si>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</si>
  <si>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</si>
  <si>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</si>
  <si>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</si>
  <si>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</si>
  <si>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</si>
  <si>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</si>
  <si>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</si>
  <si>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</si>
  <si>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</si>
  <si>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</si>
  <si>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</si>
  <si>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</si>
  <si>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</si>
  <si>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</si>
  <si>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</si>
  <si>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</si>
  <si>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</si>
  <si>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</si>
  <si>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</si>
  <si>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</si>
  <si>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</si>
  <si>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</si>
  <si>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</si>
  <si>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</si>
  <si>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</si>
  <si>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</si>
  <si>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</si>
  <si>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</si>
  <si>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</si>
  <si>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</si>
  <si>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</si>
  <si>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</si>
  <si>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</si>
  <si>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</si>
  <si>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</si>
  <si>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</si>
  <si>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</si>
  <si>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</si>
  <si>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</si>
  <si>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</si>
  <si>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</si>
  <si>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</si>
  <si>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</si>
  <si>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</si>
  <si>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</si>
  <si>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</si>
  <si>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</si>
  <si>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</si>
  <si>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</si>
  <si>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</si>
  <si>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</si>
  <si>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</si>
  <si>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</si>
  <si>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</si>
  <si>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</si>
  <si>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</si>
  <si>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</si>
  <si>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</si>
  <si>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</si>
  <si>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</si>
  <si>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</si>
  <si>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</si>
  <si>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</si>
  <si>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</si>
  <si>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</si>
  <si>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</si>
  <si>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</si>
  <si>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</si>
  <si>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</si>
  <si>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</si>
  <si>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</si>
  <si>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</si>
  <si>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</si>
  <si>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</si>
  <si>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</si>
  <si>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</si>
  <si>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</si>
  <si>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</si>
  <si>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</si>
  <si>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</si>
  <si>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</si>
  <si>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</si>
  <si>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</si>
  <si>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</si>
  <si>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</si>
  <si>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</si>
  <si>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</si>
  <si>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</si>
  <si>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</si>
  <si>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EM team moved ETA: min</t>
  </si>
  <si>
    <t>PCM-20251009-00002304</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</si>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</sst>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277.03628449074313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9.561319444765104E-2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7.5509027781663463E-2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3.4930324080050923E-2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45939.984710416669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45939.984710416669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45939.984710416669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45939.984710416669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45939.984710416669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45939.984710416669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45939.984710416669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45939.984710416669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45939.984710416669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45939.984710416669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45939.984710416669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45939.984710416669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45939.984710416669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45939.984710416669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45939.984710416669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45939.984710416669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45939.984710416669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45939.984710416669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45939.984710416669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45939.984710416669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45939.984710416669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45939.984710416669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45939.984710416669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45939.984710416669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45939.984710416669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45939.984710416669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45939.984710416669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45939.984710416669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45939.984710416669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45939.984710416669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45939.984710416669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45939.984710416669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45939.984710416669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45939.984710416669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45939.984710416669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45939.984710416669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45939.984710416669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45939.984710416669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45939.984710416669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45939.984710416669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45939.984710416669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45939.984710416669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45939.984710416669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45939.984710416669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45939.984710416669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45939.984710416669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45939.984710416669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45939.984710416669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45939.984710416669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45939.984710416669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45939.984710416669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45939.984710416669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45939.984710416669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45939.984710416669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45939.984710416669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45939.984710416669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45939.984710416669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45939.984710416669</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133.25762708333787</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114.98487245370779</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0.27153912037465489</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9.9860879628977273E-2</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45939.984710416669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45939.984710416669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45939.984710416669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45939.984710416669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45939.984710416669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45939.984710416669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45939.984710416669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45939.984710416669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45939.984710416669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45939.984710416669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45939.984710416669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45939.984710416669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45939.984710416669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45939.984710416669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45939.984710416669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45939.984710416669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45939.984710416669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45939.984710416669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45939.984710416669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45939.984710416669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45939.984710416669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45939.984710416669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45939.984710416669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45939.984710416669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45939.984710416669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45939.984710416669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45939.984710416669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45939.984710416669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45939.984710416669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45939.984710416669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45939.984710416669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45939.984710416669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45939.984710416669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45939.984710416669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45939.984710416669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45939.984710416669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45939.984710416669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45939.984710416669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45939.984710416669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45939.984710416669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45939.984710416669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45939.984710416669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45939.984710416669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45939.984710416669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45939.984710416669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45939.984710416669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45939.984710416669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45939.984710416669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45939.984710416669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45939.984710416669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45939.984710416669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45939.984710416669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45939.984710416669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45939.984710416669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45939.984710416669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45939.984710416669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45939.984710416669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45939.984710416669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45939.984710416669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45939.984710416669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45939.984710416669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45939.984710416669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45939.984710416669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45939.984710416669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45939.984710416669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45939.984710416669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45939.984710416669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45939.984710416669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45939.984710416669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45939.984710416669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45939.984710416669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45939.984710416669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45939.984710416669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45939.984710416669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45939.984710416669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45939.984710416669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45939.984710416669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45939.984710416669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45939.984710416669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45939.984710416669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45939.984710416669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45939.984710416669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45939.984710416669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45939.984710416669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45939.984710416669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45939.984710416669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45939.984710416669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45939.984710416669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45939.984710416669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45939.984710416669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45939.984710416669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45939.984710416669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45939.984710416669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45939.984710416669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45939.984710416669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45939.984710416669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45939.984710416669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45939.984710416669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45939.984710416669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45939.984710416669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45939.984710416669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45939.984710416669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45939.984710416669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45939.984710416669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45939.984710416669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45939.984710416669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45939.984710416669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45939.984710416669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45939.984710416669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45939.984710416669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45939.984710416669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45939.984710416669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45939.984710416669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45939.984710416669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45939.984710416669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45939.984710416669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45939.984710416669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45939.984710416669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45939.984710416669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45939.984710416669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45939.984710416669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45939.984710416669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45939.984710416669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45939.984710416669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45939.984710416669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45939.984710416669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45939.984710416669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45939.984710416669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45939.984710416669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45939.984710416669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45939.984710416669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45939.984710416669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45939.984710416669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45939.984710416669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45939.984710416669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45939.984710416669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45939.984710416669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45939.984710416669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45939.984710416669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45939.984710416669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45939.984710416669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45939.984710416669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45939.984710416669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45939.984710416669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45939.984710416669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45939.984710416669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45939.984710416669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45939.984710416669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45939.984710416669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45939.984710416669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45939.984710416669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45939.984710416669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45939.984710416669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45939.984710416669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45939.984710416669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45939.984710416669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45939.984710416669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45939.984710416669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45939.984710416669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45939.984710416669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45939.984710416669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45939.984710416669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45939.984710416669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45939.984710416669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45939.984710416669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45939.984710416669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45939.984710416669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45939.984710416669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45939.984710416669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45939.984710416669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45939.984710416669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45939.984710416669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45939.984710416669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45939.984710416669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45939.984710416669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45939.984710416669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45939.984710416669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45939.984710416669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45939.984710416669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45939.984710416669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45939.984710416669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45939.984710416669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45939.984710416669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45939.984710416669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45939.984710416669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45939.984710416669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45939.984710416669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45939.984710416669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45939.984710416669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45939.984710416669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45939.984710416669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45939.984710416669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45939.984710416669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45939.984710416669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45939.984710416669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45939.984710416669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45939.984710416669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45939.984710416669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45939.984710416669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45939.984710416669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45939.984710416669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45939.984710416669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45939.984710416669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45939.984710416669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45939.984710416669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45939.984710416669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45939.984710416669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45939.984710416669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45939.984710416669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45939.984710416669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45939.984710416669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45939.984710416669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45939.984710416669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45939.984710416669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45939.984710416669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45939.984710416669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45939.984710416669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45939.984710416669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45939.984710416669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45939.984710416669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45939.984710416669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45939.984710416669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45939.984710416669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45939.984710416669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45939.984710416669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45939.984710416669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45939.984710416669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45939.984710416669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45939.984710416669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45939.984710416669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45939.984710416669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45939.984710416669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45939.984710416669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45939.984710416669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45939.984710416669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45939.984710416669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45939.984710416669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45939.984710416669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45939.984710416669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45939.984710416669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45939.984710416669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45939.984710416669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45939.984710416669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45939.984710416669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45939.984710416669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45939.984710416669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45939.984710416669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45939.984710416669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45939.984710416669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45939.984710416669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45939.984710416669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45939.984710416669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45939.984710416669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45939.984710416669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45939.984710416669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45939.984710416669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45939.984710416669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45939.984710416669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45939.984710416669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45939.984710416669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45939.984710416669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45939.984710416669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45939.984710416669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45939.984710416669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45939.984710416669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45939.984710416669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45939.984710416669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45939.984710416669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45939.984710416669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45939.984710416669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45939.984710416669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45939.984710416669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45939.984710416669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45939.984710416669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45939.984710416669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45939.984710416669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45939.984710416669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45939.984710416669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45939.984710416669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45939.984710416669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45939.984710416669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45939.984710416669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45939.984710416669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45939.984710416669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45939.984710416669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45939.984710416669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45939.984710416669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45939.984710416669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45939.984710416669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45939.984710416669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45939.984710416669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45939.984710416669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45939.984710416669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45939.984710416669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45939.984710416669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45939.984710416669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45939.984710416669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45939.984710416669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45939.984710416669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45939.984710416669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45939.984710416669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45939.984710416669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45939.984710416669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45939.984710416669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45939.984710416669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45939.984710416669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45939.984710416669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45939.984710416669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45939.984710416669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45939.984710416669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45939.984710416669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45939.984710416669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45939.984710416669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45939.984710416669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45939.984710416669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45939.984710416669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45939.984710416669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45939.984710416669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45939.984710416669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45939.984710416669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45939.984710416669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45939.984710416669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45939.984710416669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45939.984710416669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45939.984710416669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45939.984710416669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45939.984710416669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45939.984710416669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45939.984710416669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45939.984710416669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45939.984710416669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45939.984710416669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45939.984710416669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45939.984710416669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45939.984710416669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45939.984710416669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45939.984710416669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45939.984710416669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45939.984710416669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45939.984710416669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45939.984710416669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45939.984710416669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45939.984710416669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45939.984710416669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45939.984710416669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45939.984710416669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45939.984710416669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45939.984710416669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45939.984710416669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45939.984710416669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45939.984710416669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45939.984710416669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45939.984710416669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45939.984710416669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45939.984710416669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45939.984710416669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45939.984710416669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45939.984710416669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45939.984710416669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45939.984710416669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45939.984710416669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45939.984710416669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45939.984710416669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45939.984710416669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45939.984710416669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45939.984710416669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45939.984710416669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45939.984710416669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45939.984710416669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45939.984710416669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45939.984710416669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45939.984710416669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45939.984710416669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45939.984710416669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45939.984710416669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45939.984710416669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45939.984710416669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45939.984710416669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45939.984710416669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45939.984710416669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45939.984710416669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45939.984710416669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45939.984710416669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45939.984710416669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45939.984710416669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45939.984710416669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45939.984710416669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45939.984710416669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45939.984710416669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45939.984710416669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45939.984710416669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45939.984710416669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45939.984710416669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45939.984710416669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45939.984710416669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45939.984710416669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45939.984710416669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45939.984710416669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45939.984710416669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45939.984710416669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45939.984710416669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45939.984710416669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45939.984710416669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45939.984710416669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45939.984710416669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45939.984710416669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45939.984710416669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45939.984710416669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45939.984710416669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45939.984710416669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45939.984710416669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45939.984710416669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45939.984710416669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45939.984710416669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45939.984710416669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45939.984710416669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45939.984710416669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45939.984710416669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45939.984710416669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45939.984710416669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45939.984710416669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45939.984710416669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45939.984710416669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45939.984710416669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45939.984710416669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45939.984710416669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45939.984710416669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45939.984710416669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45939.984710416669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45939.984710416669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45939.984710416669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45939.984710416669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45939.984710416669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45939.984710416669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45939.984710416669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45939.984710416669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45939.984710416669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45939.984710416669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45939.984710416669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45939.984710416669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45939.984710416669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45939.984710416669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45939.984710416669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45939.984710416669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45939.984710416669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45939.984710416669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45939.984710416669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45939.984710416669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45939.984710416669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45939.984710416669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45939.984710416669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45939.984710416669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45939.984710416669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45939.984710416669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45939.984710416669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45939.984710416669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45939.984710416669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45939.984710416669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45939.984710416669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45939.984710416669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45939.984710416669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45939.984710416669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45939.984710416669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45939.984710416669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45939.984710416669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45939.984710416669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45939.984710416669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45939.984710416669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45939.984710416669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45939.984710416669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45939.984710416669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45939.984710416669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45939.984710416669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45939.984710416669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45939.984710416669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45939.984710416669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45939.984710416669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45939.984710416669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45939.984710416669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45939.984710416669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45939.984710416669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45939.984710416669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45939.984710416669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45939.984710416669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45939.984710416669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45939.984710416669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45939.984710416669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45939.984710416669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45939.984710416669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45939.984710416669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45939.984710416669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45939.984710416669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45939.984710416669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45939.984710416669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45939.984710416669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45939.984710416669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45939.984710416669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45939.984710416669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45939.984710416669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45939.984710416669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45939.984710416669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45939.984710416669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45939.984710416669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45939.984710416669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45939.984710416669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45939.984710416669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45939.984710416669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45939.984710416669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45939.984710416669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45939.984710416669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45939.984710416669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45939.984710416669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45939.984710416669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45939.984710416669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45939.984710416669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45939.984710416669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45939.984710416669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45939.984710416669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45939.984710416669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45939.984710416669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45939.984710416669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45939.984710416669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45939.984710416669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45939.984710416669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45939.984710416669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45939.984710416669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45939.984710416669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45939.984710416669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45939.984710416669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45939.984710416669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45939.984710416669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45939.984710416669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45939.984710416669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45939.984710416669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45939.984710416669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45939.984710416669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45939.984710416669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45939.984710416669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45939.984710416669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45939.984710416669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45939.984710416669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45939.984710416669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45939.984710416669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45939.984710416669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45939.984710416669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45939.984710416669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45939.984710416669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45939.984710416669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45939.984710416669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45939.984710416669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45939.984710416669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45939.984710416669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45939.984710416669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45939.984710416669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45939.984710416669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45939.984710416669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45939.984710416669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45939.984710416669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45939.984710416669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45939.984710416669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45939.984710416669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45939.984710416669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45939.984710416669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45939.984710416669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45939.984710416669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45939.984710416669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45939.984710416669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45939.984710416669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45939.984710416669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45939.984710416669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45939.984710416669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45939.984710416669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45939.984710416669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45939.984710416669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45939.984710416669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45939.984710416669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45939.984710416669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45939.984710416669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45939.984710416669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45939.984710416669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45939.984710416669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45939.984710416669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45939.984710416669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45939.984710416669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45939.984710416669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45939.984710416669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45939.984710416669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45939.984710416669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45939.984710416669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45939.984710416669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45939.984710416669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45939.984710416669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45939.984710416669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45939.984710416669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45939.984710416669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45939.984710416669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45939.984710416669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45939.984710416669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45939.984710416669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45939.984710416669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45939.984710416669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45939.984710416669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45939.984710416669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45939.984710416669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45939.984710416669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45939.984710416669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45939.984710416669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45939.984710416669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45939.984710416669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45939.984710416669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45939.984710416669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45939.984710416669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45939.984710416669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45939.984710416669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45939.984710416669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45939.984710416669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45939.984710416669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45939.984710416669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45939.984710416669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45939.984710416669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45939.984710416669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45939.984710416669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45939.984710416669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45939.984710416669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45939.984710416669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45939.984710416669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45939.984710416669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45939.984710416669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45939.984710416669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45939.984710416669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45939.984710416669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45939.984710416669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45939.984710416669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45939.984710416669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45939.984710416669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45939.984710416669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45939.984710416669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45939.984710416669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45939.984710416669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45939.984710416669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45939.984710416669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45939.984710416669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45939.984710416669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45939.984710416669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45939.984710416669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45939.984710416669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45939.984710416669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45939.984710416669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45939.984710416669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45939.984710416669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45939.984710416669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45939.984710416669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45939.984710416669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45939.984710416669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45939.984710416669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45939.984710416669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45939.984710416669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45939.984710416669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45939.984710416669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45939.984710416669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45939.984710416669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45939.984710416669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45939.984710416669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45939.984710416669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45939.984710416669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45939.984710416669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45939.984710416669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45939.984710416669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45939.984710416669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45939.984710416669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45939.984710416669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45939.984710416669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45939.984710416669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45939.984710416669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45939.984710416669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45939.984710416669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45939.984710416669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45939.984710416669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45939.984710416669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45939.984710416669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45939.984710416669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45939.984710416669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45939.984710416669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45939.984710416669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45939.984710416669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45939.984710416669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45939.984710416669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45939.984710416669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45939.984710416669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45939.984710416669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45939.984710416669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45939.984710416669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45939.984710416669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45939.984710416669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45939.984710416669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45939.984710416669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45939.984710416669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45939.984710416669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45939.984710416669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45939.984710416669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45939.984710416669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45939.984710416669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45939.984710416669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45939.984710416669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45939.984710416669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45939.984710416669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45939.984710416669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45939.984710416669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45939.984710416669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45939.984710416669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45939.984710416669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45939.984710416669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45939.984710416669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45939.984710416669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45939.984710416669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45939.984710416669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45939.984710416669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45939.984710416669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45939.984710416669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45939.984710416669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45939.984710416669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45939.984710416669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45939.984710416669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45939.984710416669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45939.984710416669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45939.984710416669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45939.984710416669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45939.984710416669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45939.984710416669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45939.984710416669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45939.984710416669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45939.984710416669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45939.984710416669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45939.984710416669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45939.984710416669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45939.984710416669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45939.984710416669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45939.984710416669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45939.984710416669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45939.984710416669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45939.984710416669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45939.984710416669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45939.984710416669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45939.984710416669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45939.984710416669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45939.984710416669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45939.984710416669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45939.984710416669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45939.984710416669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45939.984710416669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45939.984710416669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45939.984710416669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45939.984710416669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45939.984710416669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45939.984710416669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45939.984710416669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45939.984710416669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45939.984710416669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45939.984710416669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45939.984710416669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45939.984710416669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45939.984710416669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45939.984710416669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45939.984710416669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45939.984710416669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45939.984710416669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45939.984710416669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45939.984710416669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45939.984710416669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45939.984710416669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45939.984710416669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45939.984710416669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45939.984710416669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45939.984710416669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45939.984710416669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45939.984710416669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45939.984710416669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45939.984710416669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45939.984710416669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45939.984710416669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45939.984710416669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45939.984710416669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45939.984710416669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45939.984710416669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45939.984710416669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45939.984710416669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45939.984710416669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45939.984710416669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45939.984710416669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45939.984710416669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45939.984710416669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45939.984710416669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45939.984710416669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45939.984710416669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45939.984710416669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45939.984710416669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45939.984710416669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45939.984710416669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45939.984710416669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45939.984710416669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45939.984710416669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45939.984710416669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45939.984710416669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45939.984710416669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45939.984710416669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45939.984710416669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45939.984710416669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45939.984710416669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45939.984710416669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45939.984710416669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45939.984710416669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45939.984710416669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45939.984710416669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45939.984710416669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45939.984710416669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45939.984710416669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45939.984710416669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45939.984710416669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45939.984710416669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45939.984710416669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45939.984710416669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45939.984710416669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45939.984710416669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45939.984710416669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45939.984710416669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45939.984710416669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45939.984710416669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45939.984710416669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45939.984710416669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45939.984710416669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45939.984710416669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45939.984710416669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45939.984710416669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45939.984710416669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45939.984710416669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45939.984710416669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45939.984710416669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45939.984710416669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45939.984710416669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45939.984710416669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45939.984710416669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45939.984710416669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45939.984710416669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45939.984710416669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45939.984710416669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45939.984710416669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45939.984710416669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45939.984710416669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45939.984710416669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45939.984710416669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45939.984710416669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45939.984710416669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45939.984710416669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45939.984710416669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45939.984710416669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45939.984710416669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45939.984710416669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45939.984710416669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45939.984710416669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45939.984710416669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45939.984710416669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45939.984710416669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45939.984710416669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45939.984710416669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45939.984710416669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45939.984710416669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45939.984710416669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45939.984710416669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45939.984710416669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45939.984710416669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45939.984710416669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45939.984710416669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45939.984710416669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45939.984710416669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45939.984710416669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45939.984710416669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45939.984710416669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45939.984710416669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45939.984710416669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45939.984710416669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45939.984710416669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45939.984710416669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45939.984710416669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45939.984710416669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45939.984710416669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45939.984710416669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45939.984710416669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45939.984710416669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45939.984710416669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45939.984710416669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45939.984710416669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45939.984710416669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45939.984710416669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45939.984710416669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45939.984710416669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45939.984710416669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45939.984710416669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45939.984710416669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45939.984710416669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45939.984710416669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45939.984710416669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45939.984710416669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45939.984710416669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45939.984710416669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45939.984710416669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45939.984710416669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45939.984710416669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45939.984710416669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45939.984710416669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45939.984710416669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45939.984710416669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45939.984710416669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45939.984710416669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45939.984710416669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45939.984710416669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45939.984710416669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45939.984710416669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45939.984710416669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45939.984710416669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45939.984710416669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45939.984710416669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45939.984710416669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45939.984710416669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45939.984710416669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45939.984710416669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45939.984710416669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45939.984710416669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45939.984710416669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45939.984710416669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45939.984710416669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45939.984710416669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45939.984710416669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45939.984710416669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45939.984710416669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45939.984710416669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45939.984710416669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45939.984710416669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45939.984710416669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45939.984710416669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45939.984710416669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45939.984710416669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45939.984710416669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45939.984710416669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45939.984710416669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45939.984710416669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45939.984710416669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45939.984710416669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45939.984710416669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45939.984710416669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45939.984710416669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45939.984710416669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45939.984710416669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45939.984710416669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45939.984710416669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45939.984710416669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45939.984710416669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45939.984710416669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45939.984710416669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45939.984710416669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45939.984710416669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45939.984710416669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45939.984710416669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45939.984710416669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45939.984710416669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45939.984710416669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45939.984710416669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45939.984710416669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45939.984710416669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45939.984710416669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45939.984710416669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45939.984710416669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45939.984710416669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45939.984710416669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45939.984710416669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45939.984710416669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45939.984710416669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45939.984710416669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45939.984710416669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45939.984710416669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45939.984710416669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45939.984710416669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45939.984710416669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45939.984710416669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45939.984710416669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45939.984710416669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45939.984710416669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45939.984710416669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45939.984710416669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45939.984710416669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45939.984710416669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45939.984710416669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45939.984710416669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45939.984710416669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45939.984710416669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45939.984710416669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45939.984710416669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45939.984710416669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45939.984710416669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45939.984710416669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45939.984710416669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45939.984710416669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45939.984710416669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45939.984710416669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45939.984710416669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45939.984710416669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45939.984710416669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45939.984710416669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45939.984710416669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45939.984710416669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45939.984710416669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45939.984710416669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45939.984710416669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45939.984710416669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45939.984710416669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45939.984710416669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45939.984710416669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45939.984710416669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45939.984710416669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45939.984710416669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45939.984710416669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45939.984710416669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45939.984710416669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45939.984710416669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45939.984710416669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45939.984710416669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45939.984710416669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45939.984710416669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45939.984710416669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45939.984710416669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45939.984710416669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45939.984710416669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45939.984710416669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45939.984710416669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45939.984710416669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45939.984710416669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45939.984710416669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45939.984710416669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45939.984710416669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45939.984710416669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45939.984710416669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45939.984710416669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45939.984710416669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45939.984710416669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45939.984710416669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45939.984710416669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45939.984710416669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45939.984710416669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45939.984710416669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45939.984710416669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45939.984710416669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45939.984710416669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45939.984710416669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45939.984710416669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45939.984710416669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45939.984710416669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45939.984710416669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45939.984710416669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45939.984710416669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45939.984710416669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45939.984710416669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45939.984710416669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45939.984710416669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45939.984710416669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45939.984710416669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45939.984710416669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45939.984710416669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45939.984710416669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45939.984710416669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45939.984710416669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45939.984710416669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45939.984710416669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45939.984710416669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45939.984710416669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45939.984710416669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45939.984710416669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45939.984710416669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45939.984710416669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45939.984710416669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45939.984710416669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45939.984710416669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45939.984710416669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45939.984710416669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45939.984710416669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45939.984710416669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45939.984710416669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45939.984710416669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45939.984710416669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45939.984710416669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45939.984710416669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45939.984710416669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45939.984710416669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45939.984710416669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45939.984710416669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45939.984710416669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45939.984710416669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45939.984710416669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45939.984710416669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45939.984710416669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45939.984710416669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45939.984710416669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45939.984710416669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45939.984710416669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45939.984710416669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45939.984710416669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45939.984710416669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45939.984710416669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45939.984710416669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45939.984710416669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45939.984710416669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45939.984710416669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45939.984710416669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45939.984710416669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45939.984710416669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45939.984710416669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45939.984710416669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45939.984710416669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45939.984710416669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45939.984710416669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45939.984710416669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45939.984710416669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45939.984710416669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45939.984710416669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45939.984710416669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45939.984710416669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45939.984710416669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45939.984710416669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45939.984710416669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45939.984710416669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45939.984710416669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45939.984710416669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45939.984710416669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45939.984710416669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45939.984710416669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45939.984710416669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45939.984710416669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45939.984710416669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45939.984710416669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45939.984710416669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45939.984710416669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45939.984710416669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45939.984710416669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45939.984710416669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45939.984710416669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45939.984710416669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45939.984710416669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45939.984710416669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45939.984710416669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45939.984710416669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45939.984710416669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45939.984710416669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45939.984710416669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45939.984710416669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45939.984710416669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45939.984710416669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45939.984710416669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45939.984710416669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45939.984710416669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45939.984710416669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45939.984710416669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45939.984710416669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45939.984710416669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45939.984710416669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45939.984710416669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45939.984710416669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45939.984710416669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45939.984710416669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45939.984710416669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45939.984710416669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45939.984710416669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45939.984710416669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45939.984710416669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45939.984710416669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45939.984710416669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45939.984710416669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45939.984710416669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45939.984710416669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45939.984710416669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45939.984710416669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45939.984710416669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45939.984710416669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45939.984710416669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45939.984710416669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45939.984710416669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45939.984710416669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45939.984710416669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45939.984710416669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45939.984710416669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45939.984710416669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45939.984710416669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45939.984710416669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45939.984710416669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45939.984710416669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45939.984710416669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45939.984710416669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45939.984710416669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45939.984710416669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45939.984710416669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45939.984710416669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45939.984710416669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45939.984710416669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45939.984710416669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45939.984710416669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45939.984710416669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45939.984710416669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45939.984710416669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45939.984710416669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45939.984710416669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45939.984710416669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45939.984710416669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45939.984710416669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45939.984710416669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45939.984710416669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45939.984710416669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45939.984710416669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45939.984710416669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45939.984710416669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45939.984710416669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45939.984710416669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45939.984710416669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45939.984710416669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45939.984710416669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45939.984710416669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45939.984710416669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45939.984710416669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45939.984710416669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45939.984710416669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45939.984710416669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45939.984710416669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45939.984710416669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45939.984710416669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45939.984710416669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45939.984710416669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45939.984710416669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45939.984710416669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45939.984710416669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45939.984710416669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45939.984710416669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45939.984710416669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45939.984710416669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45939.984710416669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45939.984710416669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45939.984710416669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45939.984710416669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45939.984710416669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45939.984710416669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45939.984710416669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45939.984710416669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45939.984710416669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45939.984710416669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45939.984710416669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45939.984710416669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45939.984710416669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45939.984710416669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45939.984710416669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45939.984710416669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45939.984710416669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45939.984710416669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45939.984710416669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45939.984710416669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45939.984710416669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45939.984710416669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45939.984710416669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45939.984710416669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45939.984710416669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45939.984710416669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45939.984710416669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45939.984710416669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45939.984710416669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45939.984710416669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45939.984710416669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45939.984710416669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45939.984710416669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45939.984710416669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45939.984710416669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45939.984710416669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45939.984710416669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45939.984710416669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45939.984710416669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45939.984710416669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45939.984710416669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45939.984710416669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45939.984710416669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45939.984710416669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45939.984710416669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45939.984710416669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45939.984710416669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45939.984710416669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45939.984710416669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45939.984710416669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45939.984710416669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45939.984710416669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45939.984710416669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45939.984710416669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45939.984710416669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45939.984710416669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45939.984710416669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45939.984710416669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45939.984710416669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45939.984710416669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45939.984710416669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45939.984710416669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45939.984710416669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45939.984710416669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45939.984710416669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45939.984710416669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45939.984710416669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45939.984710416669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45939.984710416669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45939.984710416669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45939.984710416669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45939.984710416669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45939.984710416669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45939.984710416669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45939.984710416669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45939.984710416669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45939.984710416669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45939.984710416669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45939.984710416669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45939.984710416669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45939.984710416669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45939.984710416669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45939.984710416669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45939.984710416669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45939.984710416669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45939.984710416669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45939.984710416669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45939.984710416669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45939.984710416669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45939.984710416669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45939.984710416669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45939.984710416669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45939.984710416669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45939.984710416669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45939.984710416669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45939.984710416669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45939.984710416669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45939.984710416669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45939.984710416669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45939.984710416669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45939.984710416669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45939.984710416669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45939.984710416669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45939.984710416669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45939.984710416669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45939.984710416669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45939.984710416669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45939.984710416669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45939.984710416669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45939.984710416669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45939.984710416669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45939.984710416669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45939.984710416669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45939.984710416669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45939.984710416669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45939.984710416669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45939.984710416669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45939.984710416669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45939.984710416669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45939.984710416669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45939.984710416669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45939.984710416669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45939.984710416669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45939.984710416669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45939.984710416669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45939.984710416669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45939.984710416669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45939.984710416669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45939.984710416669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45939.984710416669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45939.984710416669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45939.984710416669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45939.984710416669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45939.984710416669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236.50399282407307</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0.42746504629758419</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45939.984710416669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45939.984710416669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45939.984710416669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45939.984710416669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45939.984710416669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45939.984710416669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45939.984710416669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45939.984710416669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45939.984710416669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45939.984710416669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45939.984710416669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45939.984710416669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45939.984710416669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45939.984710416669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45939.984710416669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45939.984710416669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45939.984710416669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45939.984710416669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45939.984710416669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45939.984710416669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45939.984710416669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45939.984710416669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45939.984710416669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45939.984710416669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45939.984710416669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45939.984710416669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45939.984710416669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45939.984710416669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45939.984710416669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45939.984710416669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45939.984710416669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45939.984710416669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45939.984710416669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45939.984710416669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45939.984710416669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45939.984710416669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45939.984710416669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45939.984710416669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45939.984710416669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45939.984710416669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45939.984710416669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45939.984710416669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45939.984710416669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45939.984710416669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45939.984710416669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45939.984710416669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45939.984710416669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45939.984710416669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45939.984710416669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45939.984710416669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45939.984710416669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45939.984710416669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45939.984710416669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45939.984710416669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45939.984710416669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45939.984710416669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45939.984710416669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45939.984710416669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45939.984710416669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45939.984710416669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45939.984710416669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45939.984710416669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45939.984710416669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45939.984710416669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45939.984710416669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45939.984710416669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45939.984710416669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45939.984710416669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45939.984710416669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45939.984710416669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45939.984710416669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45939.984710416669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45939.984710416669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45939.984710416669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45939.984710416669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45939.984710416669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45939.984710416669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45939.984710416669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45939.984710416669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45939.984710416669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45939.984710416669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45939.984710416669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45939.984710416669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45939.984710416669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45939.984710416669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45939.984710416669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45939.984710416669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45939.984710416669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45939.984710416669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45939.984710416669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45939.984710416669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45939.984710416669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45939.984710416669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45939.984710416669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45939.984710416669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45939.984710416669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45939.984710416669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45939.984710416669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45939.984710416669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45939.984710416669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45939.984710416669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45939.984710416669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45939.984710416669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45939.984710416669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45939.984710416669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45939.984710416669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45939.984710416669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45939.984710416669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45939.984710416669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45939.984710416669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45939.984710416669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45939.984710416669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45939.984710416669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45939.984710416669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45939.984710416669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45939.984710416669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45939.984710416669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45939.984710416669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45939.984710416669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45939.984710416669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45939.984710416669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45939.984710416669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45939.984710416669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45939.984710416669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45939.984710416669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45939.984710416669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45939.984710416669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45939.984710416669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45939.984710416669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45939.984710416669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45939.984710416669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45939.984710416669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45939.984710416669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45939.984710416669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45939.984710416669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45939.984710416669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45939.984710416669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45939.984710416669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45939.984710416669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45939.984710416669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45939.984710416669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45939.984710416669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45939.984710416669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45939.984710416669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45939.984710416669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45939.984710416669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45939.984710416669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45939.984710416669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45939.984710416669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45939.984710416669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45939.984710416669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45939.984710416669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45939.984710416669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45939.984710416669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45939.984710416669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45939.984710416669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45939.984710416669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45939.984710416669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45939.984710416669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45939.984710416669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45939.984710416669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45939.984710416669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45939.984710416669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45939.984710416669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45939.984710416669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45939.984710416669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45939.984710416669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45939.984710416669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45939.984710416669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45939.984710416669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45939.984710416669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45939.984710416669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45939.984710416669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45939.984710416669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45939.984710416669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45939.984710416669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45939.984710416669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45939.984710416669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45939.984710416669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45939.984710416669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45939.984710416669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45939.984710416669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45939.984710416669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45939.984710416669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45939.984710416669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45939.984710416669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45939.984710416669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45939.984710416669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45939.984710416669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45939.984710416669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45939.984710416669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45939.984710416669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45939.984710416669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45939.984710416669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45939.984710416669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45939.984710416669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45939.984710416669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45939.984710416669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45939.984710416669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45939.984710416669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45939.984710416669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45939.984710416669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45939.984710416669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45939.984710416669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45939.984710416669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45939.984710416669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45939.984710416669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45939.984710416669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45939.984710416669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45939.984710416669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45939.984710416669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45939.984710416669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45939.984710416669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45939.984710416669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45939.984710416669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45939.984710416669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45939.984710416669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45939.984710416669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45939.984710416669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45939.984710416669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45939.984710416669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45939.984710416669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45939.984710416669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45939.984710416669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45939.984710416669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45939.984710416669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45939.984710416669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45939.984710416669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45939.984710416669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45939.984710416669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45939.984710416669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45939.984710416669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45939.984710416669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45939.984710416669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45939.984710416669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45939.984710416669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45939.984710416669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45939.984710416669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45939.984710416669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45939.984710416669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45939.984710416669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45939.984710416669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45939.984710416669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45939.984710416669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45939.984710416669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45939.984710416669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45939.984710416669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45939.984710416669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45939.984710416669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45939.984710416669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45939.984710416669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45939.984710416669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45939.984710416669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45939.984710416669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45939.984710416669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45939.984710416669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45939.984710416669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45939.984710416669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45939.984710416669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45939.984710416669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45939.984710416669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45939.984710416669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45939.984710416669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45939.984710416669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45939.984710416669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45939.984710416669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45939.984710416669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45939.984710416669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45939.984710416669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45939.984710416669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45939.984710416669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45939.984710416669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45939.984710416669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45939.984710416669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45939.984710416669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45939.984710416669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45939.984710416669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45939.984710416669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45939.984710416669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45939.984710416669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45939.984710416669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45939.984710416669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45939.984710416669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45939.984710416669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45939.984710416669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45939.984710416669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45939.984710416669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45939.984710416669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45939.984710416669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45939.984710416669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45939.984710416669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45939.984710416669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45939.984710416669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45939.984710416669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45939.984710416669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45939.984710416669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45939.984710416669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45939.984710416669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45939.984710416669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45939.984710416669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45939.984710416669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45939.984710416669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45939.984710416669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45939.984710416669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45939.984710416669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45939.984710416669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45939.984710416669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45939.984710416669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45939.984710416669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45939.984710416669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45939.984710416669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45939.984710416669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45939.984710416669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45939.984710416669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45939.984710416669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45939.984710416669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45939.984710416669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45939.984710416669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45939.984710416669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45939.984710416669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45939.984710416669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45939.984710416669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45939.984710416669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45939.984710416669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45939.984710416669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45939.984710416669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45939.984710416669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45939.984710416669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45939.984710416669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45939.984710416669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45939.984710416669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45939.984710416669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45939.984710416669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45939.984710416669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45939.984710416669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45939.984710416669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45939.984710416669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45939.984710416669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45939.984710416669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45939.984710416669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45939.984710416669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45939.984710416669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45939.984710416669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45939.984710416669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45939.984710416669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45939.984710416669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45939.984710416669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45939.984710416669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45939.984710416669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45939.984710416669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45939.984710416669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45939.984710416669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45939.984710416669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45939.984710416669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45939.984710416669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45939.984710416669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45939.984710416669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45939.984710416669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45939.984710416669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45939.984710416669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45939.984710416669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45939.984710416669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45939.984710416669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45939.984710416669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45939.984710416669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45939.984710416669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45939.984710416669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45939.984710416669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45939.984710416669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45939.984710416669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45939.984710416669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45939.984710416669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45939.984710416669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45939.984710416669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45939.984710416669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45939.984710416669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45939.984710416669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45939.984710416669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45939.984710416669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45939.984710416669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45939.984710416669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45939.984710416669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45939.984710416669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45939.984710416669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45939.984710416669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45939.984710416669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45939.984710416669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45939.984710416669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45939.984710416669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45939.984710416669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45939.984710416669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45939.984710416669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45939.984710416669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45939.984710416669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45939.984710416669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45939.984710416669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45939.984710416669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45939.984710416669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45939.984710416669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45939.984710416669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45939.984710416669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45939.984710416669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45939.984710416669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45939.984710416669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45939.984710416669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45939.984710416669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45939.984710416669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45939.984710416669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45939.984710416669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45939.984710416669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45939.984710416669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45939.984710416669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45939.984710416669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45939.984710416669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45939.984710416669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45939.984710416669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45939.984710416669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45939.984710416669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45939.984710416669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45939.984710416669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45939.984710416669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45939.984710416669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45939.984710416669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45939.984710416669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45939.984710416669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45939.984710416669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45939.984710416669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45939.984710416669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45939.984710416669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45939.984710416669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45939.984710416669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45939.984710416669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45939.984710416669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45939.984710416669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45939.984710416669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45939.984710416669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45939.984710416669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45939.984710416669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45939.984710416669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45939.984710416669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45939.984710416669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45939.984710416669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45939.984710416669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6" sqref="A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48.152650231480948</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13.795833101852622</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8" ca="1" si="1">IFERROR(NOW()-F4,"")</f>
        <v>9.971041666722158E-2</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R5</v>
      </c>
      <c r="C5" s="37">
        <v>3</v>
      </c>
      <c r="D5" s="37" t="s">
        <v>31709</v>
      </c>
      <c r="E5" s="37" t="s">
        <v>38964</v>
      </c>
      <c r="F5" s="38"/>
      <c r="G5" s="39">
        <f t="shared" ca="1" si="1"/>
        <v>45939.984710416669</v>
      </c>
      <c r="H5" s="38">
        <v>45939.971805555557</v>
      </c>
      <c r="I5" s="37" t="str">
        <f>IFERROR(VLOOKUP(D5,DB!A:F,6,0),"")</f>
        <v>SCECO</v>
      </c>
      <c r="J5" s="37" t="str">
        <f>IFERROR(VLOOKUP(D5,DB!A:G,7,0),"")</f>
        <v>Dead</v>
      </c>
      <c r="K5" s="37" t="s">
        <v>39071</v>
      </c>
      <c r="L5" s="37" t="str">
        <f>IFERROR(VLOOKUP(D5,DB!A:I,9,0),"")</f>
        <v>Latis</v>
      </c>
    </row>
    <row r="6" spans="1:13" ht="15">
      <c r="A6" s="37" t="s">
        <v>39072</v>
      </c>
      <c r="B6" s="37" t="str">
        <f>IFERROR(VLOOKUP(D6,DB!A:K,11,0),"")</f>
        <v>R5</v>
      </c>
      <c r="C6" s="37">
        <v>1</v>
      </c>
      <c r="D6" s="37" t="s">
        <v>37707</v>
      </c>
      <c r="E6" s="37" t="s">
        <v>38964</v>
      </c>
      <c r="F6" s="38"/>
      <c r="G6" s="39">
        <f t="shared" ca="1" si="1"/>
        <v>45939.984710416669</v>
      </c>
      <c r="H6" s="38">
        <v>45939.977546296293</v>
      </c>
      <c r="I6" s="37" t="str">
        <f>IFERROR(VLOOKUP(D6,DB!A:F,6,0),"")</f>
        <v>SCECO</v>
      </c>
      <c r="J6" s="37" t="str">
        <f>IFERROR(VLOOKUP(D6,DB!A:G,7,0),"")</f>
        <v>Dead</v>
      </c>
      <c r="K6" s="37" t="s">
        <v>39071</v>
      </c>
      <c r="L6" s="37" t="str">
        <f>IFERROR(VLOOKUP(D6,DB!A:I,9,0),"")</f>
        <v>Latis</v>
      </c>
    </row>
    <row r="7" spans="1:13" ht="15">
      <c r="A7" s="37"/>
      <c r="B7" s="37" t="str">
        <f>IFERROR(VLOOKUP(D7,DB!A:K,11,0),"")</f>
        <v/>
      </c>
      <c r="C7" s="37"/>
      <c r="D7" s="126"/>
      <c r="E7" s="37"/>
      <c r="F7" s="38"/>
      <c r="G7" s="39">
        <f t="shared" ca="1" si="1"/>
        <v>45939.984710416669</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45939.984710416669</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45939.984710416669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45939.984710416669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45939.984710416669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45939.984710416669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45939.984710416669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45939.984710416669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45939.984710416669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45939.984710416669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45939.984710416669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45939.984710416669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ref="G19:G50" ca="1" si="2">IFERROR(NOW()-F19,"")</f>
        <v>45939.984710416669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45939.984710416669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45939.984710416669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45939.984710416669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45939.984710416669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45939.984710416669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45939.984710416669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45939.984710416669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45939.984710416669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45939.984710416669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45939.984710416669</v>
      </c>
      <c r="H29" s="38"/>
      <c r="I29" s="37" t="str">
        <f>IFERROR(VLOOKUP(D29,DB!A:F,6,0),"")</f>
        <v/>
      </c>
      <c r="J29" s="37" t="str">
        <f>IFERROR(VLOOKUP(D29,DB!A:G,7,0),"")</f>
        <v/>
      </c>
      <c r="K29" s="37"/>
      <c r="L29" s="37" t="str">
        <f>IFERROR(VLOOKUP(D29,DB!A:I,9,0),"")</f>
        <v/>
      </c>
    </row>
    <row r="30" spans="1:12" ht="15">
      <c r="A30" s="84"/>
      <c r="B30" s="84" t="str">
        <f>IFERROR(VLOOKUP(D30,DB!A:K,11,0),"")</f>
        <v/>
      </c>
      <c r="C30" s="84"/>
      <c r="D30" s="84"/>
      <c r="E30" s="84"/>
      <c r="F30" s="123"/>
      <c r="G30" s="124">
        <f t="shared" ca="1" si="2"/>
        <v>45939.984710416669</v>
      </c>
      <c r="H30" s="123"/>
      <c r="I30" s="84" t="str">
        <f>IFERROR(VLOOKUP(D30,DB!A:F,6,0),"")</f>
        <v/>
      </c>
      <c r="J30" s="84" t="str">
        <f>IFERROR(VLOOKUP(D30,DB!A:G,7,0),"")</f>
        <v/>
      </c>
      <c r="K30" s="84"/>
      <c r="L30" s="84" t="str">
        <f>IFERROR(VLOOKUP(D30,DB!A:I,9,0),"")</f>
        <v/>
      </c>
    </row>
    <row r="31" spans="1:12" ht="15">
      <c r="A31" s="37"/>
      <c r="B31" s="37" t="str">
        <f>IFERROR(VLOOKUP(D31,DB!A:K,11,0),"")</f>
        <v/>
      </c>
      <c r="C31" s="37"/>
      <c r="D31" s="37"/>
      <c r="E31" s="37"/>
      <c r="F31" s="38"/>
      <c r="G31" s="39">
        <f t="shared" ca="1" si="2"/>
        <v>45939.984710416669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45939.984710416669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45939.984710416669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45939.984710416669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45939.984710416669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45939.984710416669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45939.984710416669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45939.984710416669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45939.984710416669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45939.984710416669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45939.984710416669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45939.984710416669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45939.984710416669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45939.984710416669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45939.984710416669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45939.984710416669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45939.984710416669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45939.984710416669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45939.984710416669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45939.984710416669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ref="G51:G82" ca="1" si="3">IFERROR(NOW()-F51,"")</f>
        <v>45939.984710416669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45939.984710416669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45939.984710416669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45939.984710416669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45939.984710416669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45939.984710416669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45939.984710416669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45939.984710416669</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3"/>
      <c r="G59" s="124">
        <f t="shared" ca="1" si="3"/>
        <v>45939.984710416669</v>
      </c>
      <c r="H59" s="123"/>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t="shared" ca="1" si="3"/>
        <v>45939.984710416669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45939.984710416669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45939.984710416669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45939.984710416669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45939.984710416669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45939.984710416669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45939.984710416669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45939.984710416669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45939.984710416669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45939.984710416669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45939.984710416669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45939.984710416669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45939.984710416669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45939.984710416669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45939.984710416669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45939.984710416669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45939.984710416669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45939.984710416669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45939.984710416669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45939.984710416669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45939.984710416669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45939.984710416669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45939.984710416669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ref="G83:G114" ca="1" si="4">IFERROR(NOW()-F83,"")</f>
        <v>45939.984710416669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45939.984710416669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45939.984710416669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45939.984710416669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45939.984710416669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45939.984710416669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45939.984710416669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45939.984710416669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45939.984710416669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45939.984710416669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45939.984710416669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45939.984710416669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45939.984710416669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45939.984710416669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45939.984710416669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45939.984710416669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45939.984710416669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45939.984710416669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45939.984710416669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45939.984710416669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45939.984710416669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45939.984710416669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45939.984710416669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45939.984710416669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45939.984710416669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45939.984710416669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45939.984710416669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45939.984710416669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45939.984710416669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45939.984710416669</v>
      </c>
      <c r="H112" s="38"/>
      <c r="I112" s="37" t="str">
        <f>IFERROR(VLOOKUP(D112,DB!A:F,6,0),"")</f>
        <v/>
      </c>
      <c r="J112" s="37" t="str">
        <f>IFERROR(VLOOKUP(D112,DB!A:G,7,0),"")</f>
        <v/>
      </c>
      <c r="K112" s="37"/>
      <c r="L112" s="37" t="str">
        <f>IFERROR(VLOOKUP(D112,DB!A:I,9,0),"")</f>
        <v/>
      </c>
    </row>
    <row r="113" spans="1:12" ht="15">
      <c r="A113" s="84"/>
      <c r="B113" s="84" t="str">
        <f>IFERROR(VLOOKUP(D113,DB!A:K,11,0),"")</f>
        <v/>
      </c>
      <c r="C113" s="84"/>
      <c r="D113" s="84"/>
      <c r="E113" s="84"/>
      <c r="F113" s="123"/>
      <c r="G113" s="124">
        <f t="shared" ca="1" si="4"/>
        <v>45939.984710416669</v>
      </c>
      <c r="H113" s="123"/>
      <c r="I113" s="84" t="str">
        <f>IFERROR(VLOOKUP(D113,DB!A:F,6,0),"")</f>
        <v/>
      </c>
      <c r="J113" s="84" t="str">
        <f>IFERROR(VLOOKUP(D113,DB!A:G,7,0),"")</f>
        <v/>
      </c>
      <c r="K113" s="84"/>
      <c r="L113" s="84" t="str">
        <f>IFERROR(VLOOKUP(D113,DB!A:I,9,0),"")</f>
        <v/>
      </c>
    </row>
    <row r="114" spans="1:12" ht="15"/>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5" ht="15"/>
    <row r="776" ht="15"/>
    <row r="783" ht="15"/>
    <row r="786" ht="15"/>
    <row r="788" ht="15"/>
    <row r="791" ht="15"/>
    <row r="799" ht="15"/>
    <row r="800" ht="15"/>
    <row r="802" ht="15"/>
    <row r="803" ht="15"/>
    <row r="807" ht="15"/>
    <row r="808" ht="15"/>
    <row r="810" ht="15"/>
    <row r="811" ht="15"/>
    <row r="812" ht="15"/>
    <row r="813" ht="15"/>
    <row r="814" ht="15"/>
    <row r="815" ht="15"/>
    <row r="816" ht="15"/>
    <row r="817"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4" ht="15"/>
    <row r="912" ht="15"/>
    <row r="913" ht="15"/>
    <row r="915" ht="15"/>
    <row r="916" ht="15"/>
    <row r="917" ht="15"/>
    <row r="919" ht="15"/>
    <row r="920" ht="15"/>
    <row r="924" ht="15"/>
    <row r="925" ht="15"/>
    <row r="927" ht="15"/>
    <row r="928" ht="15"/>
    <row r="930" ht="15"/>
    <row r="931" ht="15"/>
    <row r="932" ht="15"/>
    <row r="933" ht="15"/>
    <row r="934" ht="15"/>
    <row r="935" ht="15"/>
    <row r="936" ht="15"/>
    <row r="937" ht="15"/>
    <row r="938" ht="15"/>
    <row r="940" ht="15"/>
    <row r="941" ht="15"/>
    <row r="943" ht="15"/>
    <row r="944"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86" ht="15"/>
    <row r="987" ht="15"/>
    <row r="988" ht="15"/>
    <row r="989" ht="15"/>
    <row r="990" ht="15"/>
    <row r="991" ht="15"/>
    <row r="992" ht="15"/>
    <row r="993" ht="15"/>
    <row r="995" ht="15"/>
    <row r="996" ht="15"/>
    <row r="998" ht="15"/>
    <row r="999" ht="15"/>
    <row r="1002" ht="15"/>
    <row r="1003" ht="15"/>
    <row r="1006" ht="15"/>
    <row r="1009" ht="15"/>
    <row r="1010" ht="15"/>
    <row r="1012" ht="15"/>
    <row r="1013" ht="15"/>
    <row r="1015" ht="15"/>
    <row r="1016" ht="15"/>
    <row r="1018" ht="15"/>
    <row r="1019"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211" ht="15"/>
    <row r="1212" ht="15"/>
    <row r="1214" ht="15"/>
    <row r="1215" ht="15"/>
    <row r="1222" ht="15"/>
    <row r="1223" ht="15"/>
    <row r="1224" ht="15"/>
    <row r="1225" ht="15"/>
    <row r="1226" ht="15"/>
    <row r="1227" ht="15"/>
    <row r="1230" ht="15"/>
    <row r="1231" ht="15"/>
    <row r="1232" ht="15"/>
    <row r="1233" ht="15"/>
    <row r="1234" ht="15"/>
    <row r="1235" ht="15"/>
    <row r="1236"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9" ht="15"/>
    <row r="1286" ht="15"/>
    <row r="1289" ht="15"/>
    <row r="1290" ht="15"/>
    <row r="1292" ht="15"/>
    <row r="1293" ht="15"/>
    <row r="1294" ht="15"/>
    <row r="1297" ht="15"/>
    <row r="1298" ht="15"/>
    <row r="1301" ht="15"/>
    <row r="1303" ht="15"/>
    <row r="1304" ht="15"/>
    <row r="1306" ht="15"/>
    <row r="1307" ht="15"/>
    <row r="1309" ht="15"/>
    <row r="1310"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6" ht="15"/>
    <row r="1344" ht="15"/>
    <row r="1346" ht="15"/>
    <row r="1347" ht="15"/>
    <row r="1348" ht="15"/>
    <row r="1349" ht="15"/>
    <row r="1350" ht="15"/>
    <row r="1351" ht="15"/>
    <row r="1352" ht="15"/>
    <row r="1353" ht="15"/>
    <row r="1354" ht="15"/>
    <row r="1355" ht="15"/>
    <row r="1356" ht="15"/>
    <row r="1357" ht="15"/>
    <row r="1358" ht="15"/>
    <row r="1359" ht="15"/>
    <row r="1360" ht="15"/>
    <row r="1361" ht="15"/>
    <row r="1362" ht="15"/>
    <row r="1364"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13.211863194446778</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0.45564791667129612</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6.1037381944479421</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0.12707152777875308</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0.19524282407655846</v>
      </c>
      <c r="H6" s="161">
        <v>45939.783831018518</v>
      </c>
      <c r="I6" s="156" t="str">
        <f>IFERROR(VLOOKUP(D6,DB!A:F,6,0),"")</f>
        <v>Generator-SG</v>
      </c>
      <c r="J6" s="156" t="str">
        <f>IFERROR(VLOOKUP(D6,DB!A:G,7,0),"")</f>
        <v>Vandalized</v>
      </c>
      <c r="K6" s="156" t="s">
        <v>39082</v>
      </c>
      <c r="L6" s="156" t="str">
        <f>IFERROR(VLOOKUP(D6,DB!A:I,9,0),"")</f>
        <v>Latis</v>
      </c>
    </row>
    <row r="7" spans="1:16383" ht="31.5" customHeight="1">
      <c r="A7" s="156"/>
      <c r="B7" s="156" t="str">
        <f>IFERROR(VLOOKUP(D7,DB!A:K,11,0),"")</f>
        <v/>
      </c>
      <c r="C7" s="156"/>
      <c r="D7" s="156"/>
      <c r="E7" s="156"/>
      <c r="F7" s="156"/>
      <c r="G7" s="151">
        <f ca="1">IFERROR(NOW()-F7,"-")</f>
        <v>45939.984710416669</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45939.984710416669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45939.984710416669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45939.984710416669</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45939.984710416669</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45939.984710416669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45939.984710416669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45939.984710416669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45939.984710416669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45939.984710416669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45939.984710416669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45939.984710416669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45939.984710416669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45939.984710416669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45939.984710416669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45939.984710416669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45939.984710416669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45939.984710416669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45939.984710416669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45939.984710416669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45939.984710416669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45939.984710416669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45939.984710416669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45939.984710416669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45939.984710416669</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45939.984710416669</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45939.984710416669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45939.984710416669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45939.984710416669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45939.984710416669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45939.984710416669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45939.984710416669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45939.984710416669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45939.984710416669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45939.984710416669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45939.984710416669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45939.984710416669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45939.984710416669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45939.984710416669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45939.984710416669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45939.984710416669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45939.984710416669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45939.984710416669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45939.984710416669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45939.984710416669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45939.984710416669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45939.984710416669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45939.984710416669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45939.984710416669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45939.984710416669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45939.984710416669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45939.984710416669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45939.984710416669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45939.984710416669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45939.984710416669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45939.984710416669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45939.984710416669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45939.984710416669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45939.984710416669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45939.984710416669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45939.984710416669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45939.984710416669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45939.984710416669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45939.984710416669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45939.984710416669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45939.984710416669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45939.984710416669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45939.984710416669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45939.984710416669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45939.984710416669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45939.984710416669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45939.984710416669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45939.984710416669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45939.984710416669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45939.984710416669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45939.984710416669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45939.984710416669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45939.984710416669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45939.984710416669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45939.984710416669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45939.984710416669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45939.984710416669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45939.984710416669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45939.984710416669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45939.984710416669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45939.984710416669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45939.984710416669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45939.984710416669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45939.984710416669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45939.984710416669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45939.984710416669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45939.984710416669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45939.984710416669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45939.984710416669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45939.984710416669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45939.984710416669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45939.984710416669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45939.984710416669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45939.984710416669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45939.984710416669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45939.984710416669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45939.984710416669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45939.984710416669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45939.984710416669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45939.984710416669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45939.984710416669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45939.984710416669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45939.984710416669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45939.984710416669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45939.984710416669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45939.984710416669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45939.984710416669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45939.984710416669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45939.984710416669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45939.984710416669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45939.984710416669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45939.984710416669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45939.984710416669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45939.984710416669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45939.984710416669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45939.984710416669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45939.984710416669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45939.984710416669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45939.984710416669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45939.984710416669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45939.984710416669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45939.984710416669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45939.984710416669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45939.984710416669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45939.984710416669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45939.984710416669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45939.984710416669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45939.984710416669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45939.984710416669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45939.984710416669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45939.984710416669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45939.984710416669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45939.984710416669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45939.984710416669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45939.984710416669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45939.984710416669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45939.984710416669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45939.984710416669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45939.984710416669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45939.984710416669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45939.984710416669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45939.984710416669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45939.984710416669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45939.984710416669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45939.984710416669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45939.984710416669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45939.984710416669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45939.984710416669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45939.984710416669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45939.984710416669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45939.984710416669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45939.984710416669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45939.984710416669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45939.984710416669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45939.984710416669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45939.984710416669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45939.984710416669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45939.984710416669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45939.984710416669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45939.984710416669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45939.984710416669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45939.984710416669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45939.984710416669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45939.984710416669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45939.984710416669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45939.984710416669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45939.984710416669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45939.984710416669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45939.984710416669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45939.984710416669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45939.984710416669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45939.984710416669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45939.984710416669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45939.984710416669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45939.984710416669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45939.984710416669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45939.984710416669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45939.984710416669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45939.984710416669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45939.984710416669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45939.984710416669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45939.984710416669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45939.984710416669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45939.984710416669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45939.984710416669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45939.984710416669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45939.984710416669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45939.984710416669</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